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Tovar\Downloads\"/>
    </mc:Choice>
  </mc:AlternateContent>
  <xr:revisionPtr revIDLastSave="0" documentId="8_{52234E17-03CC-4EB5-BA27-85462A68E7BA}" xr6:coauthVersionLast="47" xr6:coauthVersionMax="47" xr10:uidLastSave="{00000000-0000-0000-0000-000000000000}"/>
  <bookViews>
    <workbookView xWindow="-120" yWindow="-120" windowWidth="28170" windowHeight="15180" xr2:uid="{00000000-000D-0000-FFFF-FFFF00000000}"/>
  </bookViews>
  <sheets>
    <sheet name="PAI 2023" sheetId="1" r:id="rId1"/>
    <sheet name="Modificación 7. CIGD 8" sheetId="8" state="hidden" r:id="rId2"/>
    <sheet name="Modificación 5. CIGD 6" sheetId="6" state="hidden" r:id="rId3"/>
    <sheet name="Modificación 6. CIGD 7" sheetId="7" state="hidden" r:id="rId4"/>
    <sheet name="Modificación 4. CIGD 5" sheetId="5" state="hidden" r:id="rId5"/>
    <sheet name="Modificación 1. CIGD 2" sheetId="2" state="hidden" r:id="rId6"/>
    <sheet name="Modificación 2. CIGD 3" sheetId="3" state="hidden" r:id="rId7"/>
    <sheet name="Modificación 3. CIGD 4" sheetId="4" state="hidden" r:id="rId8"/>
  </sheets>
  <definedNames>
    <definedName name="_100.000_aportes_realizados_en_la_plataforma__Bogotá_Abierta" localSheetId="4">#REF!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4">#REF!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 localSheetId="4">#REF!</definedName>
    <definedName name="_1014_Fortalecimiento_a_las_organizaciones_para_la_participación_incidente_en_la_ciudad." localSheetId="3">#REF!</definedName>
    <definedName name="_1014_Fortalecimiento_a_las_organizaciones_para_la_participación_incidente_en_la_ciudad.">#REF!</definedName>
    <definedName name="_1080_Fortalecimiento_y_modernización_de_la_gestión_institucional" localSheetId="4">#REF!</definedName>
    <definedName name="_1080_Fortalecimiento_y_modernización_de_la_gestión_institucional" localSheetId="3">#REF!</definedName>
    <definedName name="_1080_Fortalecimiento_y_modernización_de_la_gestión_institucional">#REF!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3">#REF!</definedName>
    <definedName name="_1088_Estrategias_para_la_modernización_de_las_Organizaciones_Comunales_en_el_Distrito_Capital.__1">#REF!</definedName>
    <definedName name="_1089_Promoción_para_una_participación_incidente_en_el_Distrito_Capital." localSheetId="4">#REF!</definedName>
    <definedName name="_1089_Promoción_para_una_participación_incidente_en_el_Distrito_Capital." localSheetId="3">#REF!</definedName>
    <definedName name="_1089_Promoción_para_una_participación_incidente_en_el_Distrito_Capital.">#REF!</definedName>
    <definedName name="_1193_Modernización_de_las_herramientas_tecnológicas_del_IDPAC." localSheetId="4">#REF!</definedName>
    <definedName name="_1193_Modernización_de_las_herramientas_tecnológicas_del_IDPAC." localSheetId="3">#REF!</definedName>
    <definedName name="_1193_Modernización_de_las_herramientas_tecnológicas_del_IDPAC.">#REF!</definedName>
    <definedName name="_20_de_puntos_de_participación_IDPAC_en_las_localidades." localSheetId="4">#REF!</definedName>
    <definedName name="_20_de_puntos_de_participación_IDPAC_en_las_localidades." localSheetId="3">#REF!</definedName>
    <definedName name="_20_de_puntos_de_participación_IDPAC_en_las_localidades.">#REF!</definedName>
    <definedName name="_xlnm._FilterDatabase" localSheetId="5" hidden="1">'Modificación 1. CIGD 2'!$A$9:$DL$9</definedName>
    <definedName name="_xlnm._FilterDatabase" localSheetId="6" hidden="1">'Modificación 2. CIGD 3'!$A$9:$DL$299</definedName>
    <definedName name="_xlnm._FilterDatabase" localSheetId="7" hidden="1">'Modificación 3. CIGD 4'!$A$9:$DL$9</definedName>
    <definedName name="_xlnm._FilterDatabase" localSheetId="4" hidden="1">'Modificación 4. CIGD 5'!$A$9:$DL$295</definedName>
    <definedName name="_xlnm._FilterDatabase" localSheetId="2" hidden="1">'Modificación 5. CIGD 6'!$A$9:$DM$9</definedName>
    <definedName name="_xlnm._FilterDatabase" localSheetId="3" hidden="1">'Modificación 6. CIGD 7'!$A$9:$DL$305</definedName>
    <definedName name="_xlnm._FilterDatabase" localSheetId="1" hidden="1">'Modificación 7. CIGD 8'!$A$9:$DL$299</definedName>
    <definedName name="_xlnm._FilterDatabase" localSheetId="0" hidden="1">'PAI 2023'!$A$9:$DK$291</definedName>
    <definedName name="_Llevar_a_un_100__la_implementación_de_las_leyes_1712_de_2014_y_1474_de_2011" localSheetId="4">#REF!</definedName>
    <definedName name="_Llevar_a_un_100__la_implementación_de_las_leyes_1712_de_2014_y_1474_de_2011" localSheetId="3">#REF!</definedName>
    <definedName name="_Llevar_a_un_100__la_implementación_de_las_leyes_1712_de_2014_y_1474_de_2011">#REF!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#REF!</definedName>
    <definedName name="Acompañar_técnicamente_100_instancias_de_participación_en_el_Distrito_Capital." localSheetId="4">#REF!</definedName>
    <definedName name="Acompañar_técnicamente_100_instancias_de_participación_en_el_Distrito_Capital." localSheetId="3">#REF!</definedName>
    <definedName name="Acompañar_técnicamente_100_instancias_de_participación_en_el_Distrito_Capital.">#REF!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#REF!</definedName>
    <definedName name="Adecuar_en_un_100__las_redes_y_hardware_de_acuerdo_a_las_necesidades_del_IDPAC." localSheetId="4">#REF!</definedName>
    <definedName name="Adecuar_en_un_100__las_redes_y_hardware_de_acuerdo_a_las_necesidades_del_IDPAC." localSheetId="3">#REF!</definedName>
    <definedName name="Adecuar_en_un_100__las_redes_y_hardware_de_acuerdo_a_las_necesidades_del_IDPAC.">#REF!</definedName>
    <definedName name="_xlnm.Print_Area" localSheetId="5">'Modificación 1. CIGD 2'!$A$1:$AO$326</definedName>
    <definedName name="_xlnm.Print_Area" localSheetId="6">'Modificación 2. CIGD 3'!$A$1:$AP$299</definedName>
    <definedName name="_xlnm.Print_Area" localSheetId="7">'Modificación 3. CIGD 4'!$A$1:$AP$298</definedName>
    <definedName name="_xlnm.Print_Area" localSheetId="4">'Modificación 4. CIGD 5'!$A$1:$AP$295</definedName>
    <definedName name="_xlnm.Print_Area" localSheetId="2">'Modificación 5. CIGD 6'!$A$1:$AP$300</definedName>
    <definedName name="_xlnm.Print_Area" localSheetId="3">'Modificación 6. CIGD 7'!$A$1:$AP$305</definedName>
    <definedName name="_xlnm.Print_Area" localSheetId="1">'Modificación 7. CIGD 8'!$A$1:$AP$299</definedName>
    <definedName name="_xlnm.Print_Area" localSheetId="0">'PAI 2023'!$A$1:$AO$291</definedName>
    <definedName name="Atender_20_puntos_de_Participación_IDPAC" localSheetId="4">#REF!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#REF!</definedName>
    <definedName name="EA1_Adecuar_y_mantener_el_Sistema_Integrado_de_Gestión_del_IDPAC" localSheetId="4">#REF!</definedName>
    <definedName name="EA1_Adecuar_y_mantener_el_Sistema_Integrado_de_Gestión_del_IDPAC" localSheetId="3">#REF!</definedName>
    <definedName name="EA1_Adecuar_y_mantener_el_Sistema_Integrado_de_Gestión_del_IDPAC">#REF!</definedName>
    <definedName name="EA2_Fortalecer_las_herramientas_tecnológicas_del_IDPAC" localSheetId="4">#REF!</definedName>
    <definedName name="EA2_Fortalecer_las_herramientas_tecnológicas_del_IDPAC" localSheetId="3">#REF!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4">#REF!</definedName>
    <definedName name="Formar_10.000_ciudadanos_en_los_procesos_de_participación." localSheetId="3">#REF!</definedName>
    <definedName name="Formar_10.000_ciudadanos_en_los_procesos_de_participación.">#REF!</definedName>
    <definedName name="Formar_10.000_ciudadanos_en_participación" localSheetId="4">#REF!</definedName>
    <definedName name="Formar_10.000_ciudadanos_en_participación" localSheetId="3">#REF!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4">#REF!</definedName>
    <definedName name="Fortalecer__150_organizaciones_juveniles_en_espacios_y_procesos_de_participación" localSheetId="3">#REF!</definedName>
    <definedName name="Fortalecer__150_organizaciones_juveniles_en_espacios_y_procesos_de_participación">#REF!</definedName>
    <definedName name="Fortalecer_100__la_capacidad_operativa_en_los_procesos_estratégicos_y_de_apoyo" localSheetId="4">#REF!</definedName>
    <definedName name="Fortalecer_100__la_capacidad_operativa_en_los_procesos_estratégicos_y_de_apoyo" localSheetId="3">#REF!</definedName>
    <definedName name="Fortalecer_100__la_capacidad_operativa_en_los_procesos_estratégicos_y_de_apoyo">#REF!</definedName>
    <definedName name="Fortalecer_150_organizaciones_de_mujer_y_género_en_espacios_y_procesos_de_participación" localSheetId="4">#REF!</definedName>
    <definedName name="Fortalecer_150_organizaciones_de_mujer_y_género_en_espacios_y_procesos_de_participación" localSheetId="3">#REF!</definedName>
    <definedName name="Fortalecer_150_organizaciones_de_mujer_y_género_en_espacios_y_procesos_de_participación">#REF!</definedName>
    <definedName name="Fortalecer_150_organizaciones_étnicas_en_espacios_y_procesos_de_participación" localSheetId="4">#REF!</definedName>
    <definedName name="Fortalecer_150_organizaciones_étnicas_en_espacios_y_procesos_de_participación" localSheetId="3">#REF!</definedName>
    <definedName name="Fortalecer_150_organizaciones_étnicas_en_espacios_y_procesos_de_participación">#REF!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#REF!</definedName>
    <definedName name="Fortalecer_50_organizaciones_de_nuevas_expresiones_en_espacios_y_procesos_de_participación" localSheetId="4">#REF!</definedName>
    <definedName name="Fortalecer_50_organizaciones_de_nuevas_expresiones_en_espacios_y_procesos_de_participación" localSheetId="3">#REF!</definedName>
    <definedName name="Fortalecer_50_organizaciones_de_nuevas_expresiones_en_espacios_y_procesos_de_participación">#REF!</definedName>
    <definedName name="Fortalecer_los_19_Consejos_Locales_de_Propiedad_Horizontal_en_el_Distrito_Capital" localSheetId="4">#REF!</definedName>
    <definedName name="Fortalecer_los_19_Consejos_Locales_de_Propiedad_Horizontal_en_el_Distrito_Capital" localSheetId="3">#REF!</definedName>
    <definedName name="Fortalecer_los_19_Consejos_Locales_de_Propiedad_Horizontal_en_el_Distrito_Capital">#REF!</definedName>
    <definedName name="Generar_1_alianza_anual_con_entidad_pública_o_privada_para_el_fortalecimiento_de_las_JAC" localSheetId="4">#REF!</definedName>
    <definedName name="Generar_1_alianza_anual_con_entidad_pública_o_privada_para_el_fortalecimiento_de_las_JAC" localSheetId="3">#REF!</definedName>
    <definedName name="Generar_1_alianza_anual_con_entidad_pública_o_privada_para_el_fortalecimiento_de_las_JAC">#REF!</definedName>
    <definedName name="GM1_Modernizar_la_participación_en_el_Distrito_Capital" localSheetId="4">#REF!</definedName>
    <definedName name="GM1_Modernizar_la_participación_en_el_Distrito_Capital" localSheetId="3">#REF!</definedName>
    <definedName name="GM1_Modernizar_la_participación_en_el_Distrito_Capital">#REF!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4">#REF!</definedName>
    <definedName name="Implementar_en_un_100__el_plan_de_gestión_del_cambio_al_interior_de_la_entidad" localSheetId="3">#REF!</definedName>
    <definedName name="Implementar_en_un_100__el_plan_de_gestión_del_cambio_al_interior_de_la_entidad">#REF!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4">#REF!</definedName>
    <definedName name="Implementar_un_Subsistema_Interno_de_Gestión_Documental_y_Archivo" localSheetId="3">#REF!</definedName>
    <definedName name="Implementar_un_Subsistema_Interno_de_Gestión_Documental_y_Archivo">#REF!</definedName>
    <definedName name="Incrementar_a_un_90__la_sostenibilidad_del_SIG_en_el_Gobierno_Distrital" localSheetId="4">#REF!</definedName>
    <definedName name="Incrementar_a_un_90__la_sostenibilidad_del_SIG_en_el_Gobierno_Distrital" localSheetId="3">#REF!</definedName>
    <definedName name="Incrementar_a_un_90__la_sostenibilidad_del_SIG_en_el_Gobierno_Distrital">#REF!</definedName>
    <definedName name="Integrar_el_modelo_de_atención_al_ciudadano__de_acuerdo_con_la_política_distrital" localSheetId="4">#REF!</definedName>
    <definedName name="Integrar_el_modelo_de_atención_al_ciudadano__de_acuerdo_con_la_política_distrital" localSheetId="3">#REF!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#REF!</definedName>
    <definedName name="Mejorar_las_herramientas_administrativas_del_IDPAC" localSheetId="4">#REF!</definedName>
    <definedName name="Mejorar_las_herramientas_administrativas_del_IDPAC" localSheetId="3">#REF!</definedName>
    <definedName name="Mejorar_las_herramientas_administrativas_del_IDPAC">#REF!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4">#REF!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#REF!</definedName>
    <definedName name="Registrar_40.000_ciudadanos_en_la_plataforma_Bogotá_Abierta" localSheetId="4">#REF!</definedName>
    <definedName name="Registrar_40.000_ciudadanos_en_la_plataforma_Bogotá_Abierta" localSheetId="3">#REF!</definedName>
    <definedName name="Registrar_40.000_ciudadanos_en_la_plataforma_Bogotá_Abierta">#REF!</definedName>
    <definedName name="RI1_Fortalecer_la_capacidad_operativa_del_IDPAC" localSheetId="4">#REF!</definedName>
    <definedName name="RI1_Fortalecer_la_capacidad_operativa_del_IDPAC" localSheetId="3">#REF!</definedName>
    <definedName name="RI1_Fortalecer_la_capacidad_operativa_del_IDPAC">#REF!</definedName>
    <definedName name="Sostener_en_un_100__el_Sistema_Integrado_de_Gestión___SIG" localSheetId="4">#REF!</definedName>
    <definedName name="Sostener_en_un_100__el_Sistema_Integrado_de_Gestión___SIG" localSheetId="3">#REF!</definedName>
    <definedName name="Sostener_en_un_100__el_Sistema_Integrado_de_Gestión___SIG">#REF!</definedName>
    <definedName name="Subdirección_de_Fortalecimiento_de_la_Organización_Social" localSheetId="4">#REF!</definedName>
    <definedName name="Subdirección_de_Fortalecimiento_de_la_Organización_Social" localSheetId="3">#REF!</definedName>
    <definedName name="Subdirección_de_Fortalecimiento_de_la_Organización_Social">#REF!</definedName>
    <definedName name="Subdirección_de_Promoción_de_la_Participación" localSheetId="4">#REF!</definedName>
    <definedName name="Subdirección_de_Promoción_de_la_Participación" localSheetId="3">#REF!</definedName>
    <definedName name="Subdirección_de_Promoción_de_la_Participación">#REF!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13" i="1" l="1"/>
  <c r="AH220" i="8"/>
  <c r="AH52" i="8" l="1"/>
  <c r="AH158" i="1" l="1"/>
  <c r="AH163" i="8"/>
  <c r="AH185" i="8"/>
  <c r="AH139" i="8"/>
  <c r="AH249" i="1"/>
  <c r="AH257" i="8"/>
  <c r="AH49" i="8"/>
  <c r="AH18" i="8"/>
  <c r="I294" i="8"/>
  <c r="AH293" i="8"/>
  <c r="AH292" i="8"/>
  <c r="AH291" i="8"/>
  <c r="AH290" i="8"/>
  <c r="AH289" i="8"/>
  <c r="AH288" i="8"/>
  <c r="AH287" i="8"/>
  <c r="AH286" i="8"/>
  <c r="I286" i="8"/>
  <c r="AH285" i="8"/>
  <c r="AH284" i="8"/>
  <c r="I284" i="8"/>
  <c r="AH283" i="8"/>
  <c r="AH282" i="8"/>
  <c r="AH281" i="8"/>
  <c r="AH280" i="8"/>
  <c r="AH279" i="8"/>
  <c r="AH278" i="8"/>
  <c r="AH277" i="8"/>
  <c r="AH276" i="8"/>
  <c r="AH275" i="8"/>
  <c r="AH274" i="8"/>
  <c r="AH273" i="8"/>
  <c r="AH272" i="8"/>
  <c r="AH271" i="8"/>
  <c r="AH270" i="8"/>
  <c r="I270" i="8"/>
  <c r="AH269" i="8"/>
  <c r="AH268" i="8"/>
  <c r="I268" i="8"/>
  <c r="AH267" i="8"/>
  <c r="AH266" i="8"/>
  <c r="AH265" i="8"/>
  <c r="AH264" i="8"/>
  <c r="AH263" i="8"/>
  <c r="AH262" i="8"/>
  <c r="AH261" i="8"/>
  <c r="AH260" i="8"/>
  <c r="AH259" i="8"/>
  <c r="AH258" i="8"/>
  <c r="AH255" i="8"/>
  <c r="AH254" i="8"/>
  <c r="AH253" i="8"/>
  <c r="AH252" i="8"/>
  <c r="AH251" i="8"/>
  <c r="AH250" i="8"/>
  <c r="AH249" i="8"/>
  <c r="I249" i="8"/>
  <c r="AH248" i="8"/>
  <c r="AH247" i="8"/>
  <c r="AH246" i="8"/>
  <c r="AH245" i="8"/>
  <c r="AH244" i="8"/>
  <c r="AH243" i="8"/>
  <c r="AH242" i="8"/>
  <c r="AH241" i="8"/>
  <c r="AH240" i="8"/>
  <c r="AH239" i="8"/>
  <c r="AH238" i="8"/>
  <c r="I238" i="8"/>
  <c r="AH237" i="8"/>
  <c r="AH236" i="8"/>
  <c r="AH235" i="8"/>
  <c r="AH234" i="8"/>
  <c r="AH233" i="8"/>
  <c r="AH232" i="8"/>
  <c r="AH231" i="8"/>
  <c r="AH230" i="8"/>
  <c r="AH229" i="8"/>
  <c r="I229" i="8"/>
  <c r="AH227" i="8"/>
  <c r="AH225" i="8"/>
  <c r="AF224" i="8"/>
  <c r="AD224" i="8"/>
  <c r="AB224" i="8"/>
  <c r="Z224" i="8"/>
  <c r="X224" i="8"/>
  <c r="V224" i="8"/>
  <c r="T224" i="8"/>
  <c r="R224" i="8"/>
  <c r="P224" i="8"/>
  <c r="N224" i="8"/>
  <c r="L224" i="8"/>
  <c r="J224" i="8"/>
  <c r="AH223" i="8"/>
  <c r="I223" i="8"/>
  <c r="AH222" i="8"/>
  <c r="AH221" i="8"/>
  <c r="AH219" i="8"/>
  <c r="AH218" i="8"/>
  <c r="AH217" i="8"/>
  <c r="AH216" i="8"/>
  <c r="AH215" i="8"/>
  <c r="I215" i="8"/>
  <c r="AH214" i="8"/>
  <c r="AH213" i="8"/>
  <c r="I213" i="8"/>
  <c r="AH212" i="8"/>
  <c r="AH211" i="8"/>
  <c r="AH210" i="8"/>
  <c r="AH209" i="8"/>
  <c r="AH208" i="8"/>
  <c r="AH207" i="8"/>
  <c r="I207" i="8"/>
  <c r="AH206" i="8"/>
  <c r="AH205" i="8"/>
  <c r="AH204" i="8"/>
  <c r="AH203" i="8"/>
  <c r="AH202" i="8"/>
  <c r="AH201" i="8"/>
  <c r="I201" i="8"/>
  <c r="AH200" i="8"/>
  <c r="AH199" i="8"/>
  <c r="AH198" i="8"/>
  <c r="AH197" i="8"/>
  <c r="AH196" i="8"/>
  <c r="AH195" i="8"/>
  <c r="I195" i="8"/>
  <c r="AH194" i="8"/>
  <c r="I194" i="8"/>
  <c r="AH193" i="8"/>
  <c r="AH192" i="8"/>
  <c r="AH191" i="8"/>
  <c r="AH190" i="8"/>
  <c r="AH189" i="8"/>
  <c r="AH188" i="8"/>
  <c r="AH187" i="8"/>
  <c r="AH186" i="8"/>
  <c r="I186" i="8"/>
  <c r="AH184" i="8"/>
  <c r="AH183" i="8"/>
  <c r="AH182" i="8"/>
  <c r="AH181" i="8"/>
  <c r="I181" i="8"/>
  <c r="AH180" i="8"/>
  <c r="AH179" i="8"/>
  <c r="AH178" i="8"/>
  <c r="AH177" i="8"/>
  <c r="AH176" i="8"/>
  <c r="AH175" i="8"/>
  <c r="I175" i="8"/>
  <c r="AH173" i="8"/>
  <c r="AH171" i="8"/>
  <c r="I171" i="8"/>
  <c r="AH170" i="8"/>
  <c r="I170" i="8"/>
  <c r="AH169" i="8"/>
  <c r="AH168" i="8"/>
  <c r="AH167" i="8"/>
  <c r="AH166" i="8"/>
  <c r="AH165" i="8"/>
  <c r="I165" i="8"/>
  <c r="AH164" i="8"/>
  <c r="AH162" i="8"/>
  <c r="I162" i="8"/>
  <c r="AH161" i="8"/>
  <c r="AH160" i="8"/>
  <c r="AH159" i="8"/>
  <c r="AH158" i="8"/>
  <c r="AH157" i="8"/>
  <c r="AH156" i="8"/>
  <c r="AH155" i="8"/>
  <c r="AH154" i="8"/>
  <c r="I154" i="8"/>
  <c r="AH152" i="8"/>
  <c r="AH151" i="8"/>
  <c r="I151" i="8"/>
  <c r="AH150" i="8"/>
  <c r="AH149" i="8"/>
  <c r="AH148" i="8"/>
  <c r="AH147" i="8"/>
  <c r="AH146" i="8"/>
  <c r="AH145" i="8"/>
  <c r="I145" i="8"/>
  <c r="AH144" i="8"/>
  <c r="AH143" i="8"/>
  <c r="AH142" i="8"/>
  <c r="AH141" i="8"/>
  <c r="AH140" i="8"/>
  <c r="AH138" i="8"/>
  <c r="AH137" i="8"/>
  <c r="AH136" i="8"/>
  <c r="AH135" i="8"/>
  <c r="I135" i="8"/>
  <c r="AH134" i="8"/>
  <c r="I134" i="8"/>
  <c r="AH133" i="8"/>
  <c r="I133" i="8"/>
  <c r="AH132" i="8"/>
  <c r="AH131" i="8"/>
  <c r="I131" i="8"/>
  <c r="AH130" i="8"/>
  <c r="AH129" i="8"/>
  <c r="AH128" i="8"/>
  <c r="AH127" i="8"/>
  <c r="AH126" i="8"/>
  <c r="AH125" i="8"/>
  <c r="AH123" i="8"/>
  <c r="I123" i="8"/>
  <c r="AH122" i="8"/>
  <c r="AH121" i="8"/>
  <c r="AH120" i="8"/>
  <c r="I120" i="8"/>
  <c r="AH119" i="8"/>
  <c r="AH118" i="8"/>
  <c r="AH117" i="8"/>
  <c r="I117" i="8"/>
  <c r="AH116" i="8"/>
  <c r="AH115" i="8"/>
  <c r="AH114" i="8"/>
  <c r="I114" i="8"/>
  <c r="AH113" i="8"/>
  <c r="I113" i="8"/>
  <c r="AH112" i="8"/>
  <c r="AH111" i="8"/>
  <c r="AH110" i="8"/>
  <c r="AH109" i="8"/>
  <c r="I109" i="8"/>
  <c r="AH108" i="8"/>
  <c r="AH107" i="8"/>
  <c r="AH106" i="8"/>
  <c r="AH105" i="8"/>
  <c r="AH104" i="8"/>
  <c r="AH103" i="8"/>
  <c r="AH102" i="8"/>
  <c r="AH101" i="8"/>
  <c r="AH100" i="8"/>
  <c r="AH99" i="8"/>
  <c r="AH98" i="8"/>
  <c r="AH97" i="8"/>
  <c r="AH96" i="8"/>
  <c r="AH95" i="8"/>
  <c r="AH94" i="8"/>
  <c r="AH93" i="8"/>
  <c r="AH92" i="8"/>
  <c r="AH91" i="8"/>
  <c r="AH90" i="8"/>
  <c r="AH89" i="8"/>
  <c r="AH88" i="8"/>
  <c r="AH87" i="8"/>
  <c r="AH86" i="8"/>
  <c r="AH85" i="8"/>
  <c r="I85" i="8"/>
  <c r="AH84" i="8"/>
  <c r="AH83" i="8"/>
  <c r="AH82" i="8"/>
  <c r="AH81" i="8"/>
  <c r="AH80" i="8"/>
  <c r="AH79" i="8"/>
  <c r="I79" i="8"/>
  <c r="AH78" i="8"/>
  <c r="AH77" i="8"/>
  <c r="AH76" i="8"/>
  <c r="AH75" i="8"/>
  <c r="AH74" i="8"/>
  <c r="AH73" i="8"/>
  <c r="I73" i="8"/>
  <c r="AH72" i="8"/>
  <c r="AH71" i="8"/>
  <c r="AH70" i="8"/>
  <c r="AH69" i="8"/>
  <c r="AH68" i="8"/>
  <c r="AH67" i="8"/>
  <c r="AH66" i="8"/>
  <c r="AH65" i="8"/>
  <c r="AH64" i="8"/>
  <c r="I64" i="8"/>
  <c r="AH63" i="8"/>
  <c r="AH62" i="8"/>
  <c r="I62" i="8"/>
  <c r="AH61" i="8"/>
  <c r="AH60" i="8"/>
  <c r="AH59" i="8"/>
  <c r="AH58" i="8"/>
  <c r="AH57" i="8"/>
  <c r="AH56" i="8"/>
  <c r="AH55" i="8"/>
  <c r="I55" i="8"/>
  <c r="AH53" i="8"/>
  <c r="AH51" i="8"/>
  <c r="I51" i="8"/>
  <c r="AH50" i="8"/>
  <c r="AH48" i="8"/>
  <c r="I48" i="8"/>
  <c r="AH47" i="8"/>
  <c r="AH46" i="8"/>
  <c r="AH45" i="8"/>
  <c r="AH44" i="8"/>
  <c r="AH43" i="8"/>
  <c r="I43" i="8"/>
  <c r="AH42" i="8"/>
  <c r="I42" i="8"/>
  <c r="AH41" i="8"/>
  <c r="AH40" i="8"/>
  <c r="AH39" i="8"/>
  <c r="I39" i="8"/>
  <c r="AH38" i="8"/>
  <c r="AH37" i="8"/>
  <c r="AH36" i="8"/>
  <c r="I36" i="8"/>
  <c r="AH35" i="8"/>
  <c r="AH34" i="8"/>
  <c r="AH33" i="8"/>
  <c r="AH32" i="8"/>
  <c r="I32" i="8"/>
  <c r="AH31" i="8"/>
  <c r="AH30" i="8"/>
  <c r="I30" i="8"/>
  <c r="AH29" i="8"/>
  <c r="AH28" i="8"/>
  <c r="I28" i="8"/>
  <c r="AH27" i="8"/>
  <c r="AH26" i="8"/>
  <c r="AH25" i="8"/>
  <c r="AH24" i="8"/>
  <c r="AH23" i="8"/>
  <c r="AH22" i="8"/>
  <c r="AH21" i="8"/>
  <c r="I21" i="8"/>
  <c r="AH20" i="8"/>
  <c r="AH19" i="8"/>
  <c r="AH17" i="8"/>
  <c r="I17" i="8"/>
  <c r="AH16" i="8"/>
  <c r="AH15" i="8"/>
  <c r="AH14" i="8"/>
  <c r="I14" i="8"/>
  <c r="AH13" i="8"/>
  <c r="AH12" i="8"/>
  <c r="AH11" i="8"/>
  <c r="AH10" i="8"/>
  <c r="I10" i="8"/>
  <c r="I114" i="1"/>
  <c r="I231" i="1"/>
  <c r="I222" i="1"/>
  <c r="I201" i="1"/>
  <c r="AH224" i="8" l="1"/>
  <c r="AH17" i="7"/>
  <c r="AH179" i="7"/>
  <c r="AH163" i="7"/>
  <c r="AH162" i="7"/>
  <c r="AH107" i="7"/>
  <c r="AH225" i="7"/>
  <c r="AH220" i="7"/>
  <c r="AH218" i="7"/>
  <c r="AH216" i="7"/>
  <c r="AH50" i="7" l="1"/>
  <c r="AH49" i="7"/>
  <c r="AH232" i="7"/>
  <c r="AH231" i="7"/>
  <c r="AH220" i="1"/>
  <c r="AH298" i="7"/>
  <c r="AH42" i="7" l="1"/>
  <c r="I42" i="7"/>
  <c r="AH41" i="1"/>
  <c r="AH43" i="7"/>
  <c r="I300" i="7"/>
  <c r="AH299" i="7"/>
  <c r="AH297" i="7"/>
  <c r="AH296" i="7"/>
  <c r="AH295" i="7"/>
  <c r="AH294" i="7"/>
  <c r="AH293" i="7"/>
  <c r="AH292" i="7"/>
  <c r="AH291" i="7"/>
  <c r="I291" i="7"/>
  <c r="AH290" i="7"/>
  <c r="AH289" i="7"/>
  <c r="I289" i="7"/>
  <c r="AH288" i="7"/>
  <c r="AH287" i="7"/>
  <c r="AH286" i="7"/>
  <c r="AH285" i="7"/>
  <c r="AH284" i="7"/>
  <c r="AH283" i="7"/>
  <c r="AH282" i="7"/>
  <c r="AH281" i="7"/>
  <c r="AH280" i="7"/>
  <c r="AH279" i="7"/>
  <c r="AH278" i="7"/>
  <c r="AH277" i="7"/>
  <c r="AH276" i="7"/>
  <c r="AH275" i="7"/>
  <c r="I275" i="7"/>
  <c r="AH274" i="7"/>
  <c r="AH273" i="7"/>
  <c r="I273" i="7"/>
  <c r="AH272" i="7"/>
  <c r="AH271" i="7"/>
  <c r="AH270" i="7"/>
  <c r="AH269" i="7"/>
  <c r="AH268" i="7"/>
  <c r="AH267" i="7"/>
  <c r="AH266" i="7"/>
  <c r="AH265" i="7"/>
  <c r="AH264" i="7"/>
  <c r="AH263" i="7"/>
  <c r="AH261" i="7"/>
  <c r="AH260" i="7"/>
  <c r="AH259" i="7"/>
  <c r="AH258" i="7"/>
  <c r="AH257" i="7"/>
  <c r="AH256" i="7"/>
  <c r="AH255" i="7"/>
  <c r="I255" i="7"/>
  <c r="AH254" i="7"/>
  <c r="AH253" i="7"/>
  <c r="AH252" i="7"/>
  <c r="AH251" i="7"/>
  <c r="AH250" i="7"/>
  <c r="AH249" i="7"/>
  <c r="AH248" i="7"/>
  <c r="AH247" i="7"/>
  <c r="AH246" i="7"/>
  <c r="AH245" i="7"/>
  <c r="AH244" i="7"/>
  <c r="I244" i="7"/>
  <c r="AH243" i="7"/>
  <c r="AH242" i="7"/>
  <c r="AH241" i="7"/>
  <c r="AH240" i="7"/>
  <c r="AH239" i="7"/>
  <c r="AH238" i="7"/>
  <c r="AH237" i="7"/>
  <c r="AH236" i="7"/>
  <c r="AH235" i="7"/>
  <c r="AH234" i="7"/>
  <c r="I234" i="7"/>
  <c r="AH229" i="7"/>
  <c r="AF228" i="7"/>
  <c r="AD228" i="7"/>
  <c r="AB228" i="7"/>
  <c r="Z228" i="7"/>
  <c r="X228" i="7"/>
  <c r="V228" i="7"/>
  <c r="T228" i="7"/>
  <c r="R228" i="7"/>
  <c r="P228" i="7"/>
  <c r="N228" i="7"/>
  <c r="L228" i="7"/>
  <c r="J228" i="7"/>
  <c r="AH227" i="7"/>
  <c r="I227" i="7"/>
  <c r="AH226" i="7"/>
  <c r="AH224" i="7"/>
  <c r="AH223" i="7"/>
  <c r="AH222" i="7"/>
  <c r="AH221" i="7"/>
  <c r="AH219" i="7"/>
  <c r="AH217" i="7"/>
  <c r="I216" i="7"/>
  <c r="AH215" i="7"/>
  <c r="AH214" i="7"/>
  <c r="I214" i="7"/>
  <c r="AH213" i="7"/>
  <c r="AH212" i="7"/>
  <c r="AH211" i="7"/>
  <c r="AH210" i="7"/>
  <c r="AH209" i="7"/>
  <c r="AH208" i="7"/>
  <c r="AH207" i="7"/>
  <c r="AH206" i="7"/>
  <c r="AH205" i="7"/>
  <c r="AH204" i="7"/>
  <c r="AH203" i="7"/>
  <c r="AH202" i="7"/>
  <c r="AH201" i="7"/>
  <c r="I201" i="7"/>
  <c r="AH200" i="7"/>
  <c r="AH199" i="7"/>
  <c r="AH198" i="7"/>
  <c r="AH197" i="7"/>
  <c r="AH196" i="7"/>
  <c r="AH195" i="7"/>
  <c r="I195" i="7"/>
  <c r="AH194" i="7"/>
  <c r="I194" i="7"/>
  <c r="AH193" i="7"/>
  <c r="AH192" i="7"/>
  <c r="AH191" i="7"/>
  <c r="AH190" i="7"/>
  <c r="AH189" i="7"/>
  <c r="AH188" i="7"/>
  <c r="AH187" i="7"/>
  <c r="AH186" i="7"/>
  <c r="I186" i="7"/>
  <c r="AH185" i="7"/>
  <c r="AH184" i="7"/>
  <c r="AH183" i="7"/>
  <c r="AH182" i="7"/>
  <c r="I182" i="7"/>
  <c r="AH181" i="7"/>
  <c r="AH180" i="7"/>
  <c r="AH178" i="7"/>
  <c r="AH177" i="7"/>
  <c r="AH176" i="7"/>
  <c r="AH175" i="7"/>
  <c r="I175" i="7"/>
  <c r="AH173" i="7"/>
  <c r="AH171" i="7"/>
  <c r="I171" i="7"/>
  <c r="AH170" i="7"/>
  <c r="I170" i="7"/>
  <c r="AH169" i="7"/>
  <c r="AH168" i="7"/>
  <c r="AH167" i="7"/>
  <c r="AH166" i="7"/>
  <c r="AH165" i="7"/>
  <c r="I165" i="7"/>
  <c r="AH164" i="7"/>
  <c r="I163" i="7"/>
  <c r="AH161" i="7"/>
  <c r="AH160" i="7"/>
  <c r="AH159" i="7"/>
  <c r="AH158" i="7"/>
  <c r="AH157" i="7"/>
  <c r="AH156" i="7"/>
  <c r="AH155" i="7"/>
  <c r="AH154" i="7"/>
  <c r="I154" i="7"/>
  <c r="AH152" i="7"/>
  <c r="AH151" i="7"/>
  <c r="I151" i="7"/>
  <c r="AH150" i="7"/>
  <c r="AH149" i="7"/>
  <c r="AH148" i="7"/>
  <c r="AH147" i="7"/>
  <c r="AH146" i="7"/>
  <c r="AH145" i="7"/>
  <c r="I145" i="7"/>
  <c r="AH144" i="7"/>
  <c r="AH143" i="7"/>
  <c r="AH142" i="7"/>
  <c r="AH141" i="7"/>
  <c r="AH140" i="7"/>
  <c r="AH139" i="7"/>
  <c r="AH138" i="7"/>
  <c r="AH137" i="7"/>
  <c r="AH136" i="7"/>
  <c r="I136" i="7"/>
  <c r="AH135" i="7"/>
  <c r="I135" i="7"/>
  <c r="AH134" i="7"/>
  <c r="I134" i="7"/>
  <c r="AH133" i="7"/>
  <c r="AH132" i="7"/>
  <c r="I132" i="7"/>
  <c r="AH131" i="7"/>
  <c r="AH130" i="7"/>
  <c r="AH129" i="7"/>
  <c r="AH128" i="7"/>
  <c r="AH127" i="7"/>
  <c r="AH126" i="7"/>
  <c r="AH124" i="7"/>
  <c r="I124" i="7"/>
  <c r="AH123" i="7"/>
  <c r="AH122" i="7"/>
  <c r="AH121" i="7"/>
  <c r="I121" i="7"/>
  <c r="AH120" i="7"/>
  <c r="AH119" i="7"/>
  <c r="AH118" i="7"/>
  <c r="AH117" i="7"/>
  <c r="AH116" i="7"/>
  <c r="AH115" i="7"/>
  <c r="I115" i="7"/>
  <c r="AH114" i="7"/>
  <c r="I114" i="7"/>
  <c r="AH113" i="7"/>
  <c r="AH112" i="7"/>
  <c r="AH111" i="7"/>
  <c r="AH110" i="7"/>
  <c r="I110" i="7"/>
  <c r="AH109" i="7"/>
  <c r="AH108" i="7"/>
  <c r="AH106" i="7"/>
  <c r="AH105" i="7"/>
  <c r="AH104" i="7"/>
  <c r="AH103" i="7"/>
  <c r="AH102" i="7"/>
  <c r="AH101" i="7"/>
  <c r="AH100" i="7"/>
  <c r="AH99" i="7"/>
  <c r="AH98" i="7"/>
  <c r="AH97" i="7"/>
  <c r="AH96" i="7"/>
  <c r="AH95" i="7"/>
  <c r="AH94" i="7"/>
  <c r="AH93" i="7"/>
  <c r="AH92" i="7"/>
  <c r="AH91" i="7"/>
  <c r="AH90" i="7"/>
  <c r="AH89" i="7"/>
  <c r="AH88" i="7"/>
  <c r="AH87" i="7"/>
  <c r="AH86" i="7"/>
  <c r="AH85" i="7"/>
  <c r="I85" i="7"/>
  <c r="AH84" i="7"/>
  <c r="AH83" i="7"/>
  <c r="AH82" i="7"/>
  <c r="AH81" i="7"/>
  <c r="AH80" i="7"/>
  <c r="AH79" i="7"/>
  <c r="I79" i="7"/>
  <c r="AH78" i="7"/>
  <c r="AH77" i="7"/>
  <c r="AH76" i="7"/>
  <c r="AH75" i="7"/>
  <c r="AH74" i="7"/>
  <c r="AH73" i="7"/>
  <c r="I73" i="7"/>
  <c r="AH72" i="7"/>
  <c r="AH71" i="7"/>
  <c r="AH70" i="7"/>
  <c r="AH69" i="7"/>
  <c r="AH68" i="7"/>
  <c r="AH67" i="7"/>
  <c r="AH66" i="7"/>
  <c r="AH65" i="7"/>
  <c r="AH64" i="7"/>
  <c r="I64" i="7"/>
  <c r="AH63" i="7"/>
  <c r="AH62" i="7"/>
  <c r="I62" i="7"/>
  <c r="AH61" i="7"/>
  <c r="AH60" i="7"/>
  <c r="AH59" i="7"/>
  <c r="AH58" i="7"/>
  <c r="AH57" i="7"/>
  <c r="AH56" i="7"/>
  <c r="AH55" i="7"/>
  <c r="I55" i="7"/>
  <c r="AH53" i="7"/>
  <c r="AH52" i="7"/>
  <c r="I52" i="7"/>
  <c r="AH51" i="7"/>
  <c r="I50" i="7"/>
  <c r="AH48" i="7"/>
  <c r="AH47" i="7"/>
  <c r="AH46" i="7"/>
  <c r="AH45" i="7"/>
  <c r="AH44" i="7"/>
  <c r="I44" i="7"/>
  <c r="I43" i="7"/>
  <c r="AH41" i="7"/>
  <c r="AH40" i="7"/>
  <c r="AH39" i="7"/>
  <c r="I39" i="7"/>
  <c r="AH38" i="7"/>
  <c r="AH37" i="7"/>
  <c r="AH36" i="7"/>
  <c r="I36" i="7"/>
  <c r="AH35" i="7"/>
  <c r="AH34" i="7"/>
  <c r="AH33" i="7"/>
  <c r="AH32" i="7"/>
  <c r="I32" i="7"/>
  <c r="AH31" i="7"/>
  <c r="AH30" i="7"/>
  <c r="I30" i="7"/>
  <c r="AH29" i="7"/>
  <c r="AH28" i="7"/>
  <c r="I28" i="7"/>
  <c r="AH27" i="7"/>
  <c r="AH26" i="7"/>
  <c r="AH25" i="7"/>
  <c r="AH24" i="7"/>
  <c r="AH23" i="7"/>
  <c r="AH22" i="7"/>
  <c r="AH21" i="7"/>
  <c r="I21" i="7"/>
  <c r="AH20" i="7"/>
  <c r="AH19" i="7"/>
  <c r="AH18" i="7"/>
  <c r="I18" i="7"/>
  <c r="AH16" i="7"/>
  <c r="AH15" i="7"/>
  <c r="AH14" i="7"/>
  <c r="I14" i="7"/>
  <c r="AH13" i="7"/>
  <c r="AH12" i="7"/>
  <c r="AH11" i="7"/>
  <c r="AH10" i="7"/>
  <c r="I10" i="7"/>
  <c r="AH228" i="7" l="1"/>
  <c r="AH18" i="6"/>
  <c r="AH193" i="6"/>
  <c r="I193" i="6"/>
  <c r="AH189" i="6"/>
  <c r="AH190" i="6"/>
  <c r="AH284" i="6" l="1"/>
  <c r="AH49" i="6"/>
  <c r="AH19" i="6"/>
  <c r="I295" i="6"/>
  <c r="AH294" i="6"/>
  <c r="AH293" i="6"/>
  <c r="AH292" i="6"/>
  <c r="AH291" i="6"/>
  <c r="AH290" i="6"/>
  <c r="AH289" i="6"/>
  <c r="AH288" i="6"/>
  <c r="AH287" i="6"/>
  <c r="I287" i="6"/>
  <c r="AH286" i="6"/>
  <c r="AH285" i="6"/>
  <c r="I285" i="6"/>
  <c r="AH283" i="6"/>
  <c r="AH282" i="6"/>
  <c r="AH281" i="6"/>
  <c r="AH280" i="6"/>
  <c r="AH279" i="6"/>
  <c r="AH278" i="6"/>
  <c r="AH277" i="6"/>
  <c r="AH276" i="6"/>
  <c r="AH275" i="6"/>
  <c r="AH274" i="6"/>
  <c r="AH273" i="6"/>
  <c r="AH272" i="6"/>
  <c r="AH271" i="6"/>
  <c r="AH270" i="6"/>
  <c r="I270" i="6"/>
  <c r="AH269" i="6"/>
  <c r="AH268" i="6"/>
  <c r="I268" i="6"/>
  <c r="AH267" i="6"/>
  <c r="AH266" i="6"/>
  <c r="AH265" i="6"/>
  <c r="AH264" i="6"/>
  <c r="AH263" i="6"/>
  <c r="AH262" i="6"/>
  <c r="AH261" i="6"/>
  <c r="AH260" i="6"/>
  <c r="AH259" i="6"/>
  <c r="AH258" i="6"/>
  <c r="AH255" i="6"/>
  <c r="AH254" i="6"/>
  <c r="AH253" i="6"/>
  <c r="AH252" i="6"/>
  <c r="AH251" i="6"/>
  <c r="AH250" i="6"/>
  <c r="AH249" i="6"/>
  <c r="I249" i="6"/>
  <c r="AH248" i="6"/>
  <c r="AH247" i="6"/>
  <c r="AH246" i="6"/>
  <c r="AH245" i="6"/>
  <c r="AH244" i="6"/>
  <c r="AH243" i="6"/>
  <c r="AH242" i="6"/>
  <c r="AH241" i="6"/>
  <c r="AH240" i="6"/>
  <c r="AH239" i="6"/>
  <c r="AH238" i="6"/>
  <c r="I238" i="6"/>
  <c r="AH237" i="6"/>
  <c r="AH236" i="6"/>
  <c r="AH235" i="6"/>
  <c r="AH234" i="6"/>
  <c r="AH233" i="6"/>
  <c r="AH232" i="6"/>
  <c r="AH231" i="6"/>
  <c r="AH230" i="6"/>
  <c r="AH229" i="6"/>
  <c r="AH228" i="6"/>
  <c r="I228" i="6"/>
  <c r="AH226" i="6"/>
  <c r="AH224" i="6"/>
  <c r="AF223" i="6"/>
  <c r="AD223" i="6"/>
  <c r="AB223" i="6"/>
  <c r="Z223" i="6"/>
  <c r="X223" i="6"/>
  <c r="V223" i="6"/>
  <c r="T223" i="6"/>
  <c r="R223" i="6"/>
  <c r="P223" i="6"/>
  <c r="N223" i="6"/>
  <c r="L223" i="6"/>
  <c r="J223" i="6"/>
  <c r="AH222" i="6"/>
  <c r="I222" i="6"/>
  <c r="AH221" i="6"/>
  <c r="AH220" i="6"/>
  <c r="AH219" i="6"/>
  <c r="AH218" i="6"/>
  <c r="AH217" i="6"/>
  <c r="AH216" i="6"/>
  <c r="AH215" i="6"/>
  <c r="I215" i="6"/>
  <c r="AH214" i="6"/>
  <c r="AH213" i="6"/>
  <c r="I213" i="6"/>
  <c r="AH212" i="6"/>
  <c r="AH211" i="6"/>
  <c r="AH210" i="6"/>
  <c r="AH209" i="6"/>
  <c r="AH208" i="6"/>
  <c r="AH207" i="6"/>
  <c r="AH206" i="6"/>
  <c r="AH205" i="6"/>
  <c r="AH204" i="6"/>
  <c r="AH203" i="6"/>
  <c r="AH202" i="6"/>
  <c r="AH201" i="6"/>
  <c r="AH200" i="6"/>
  <c r="I200" i="6"/>
  <c r="AH199" i="6"/>
  <c r="AH198" i="6"/>
  <c r="AH197" i="6"/>
  <c r="AH196" i="6"/>
  <c r="AH195" i="6"/>
  <c r="AH194" i="6"/>
  <c r="I194" i="6"/>
  <c r="AH192" i="6"/>
  <c r="I192" i="6"/>
  <c r="AH191" i="6"/>
  <c r="AH188" i="6"/>
  <c r="AH187" i="6"/>
  <c r="AH186" i="6"/>
  <c r="AH185" i="6"/>
  <c r="AH184" i="6"/>
  <c r="AH183" i="6"/>
  <c r="I183" i="6"/>
  <c r="AH182" i="6"/>
  <c r="AH181" i="6"/>
  <c r="AH180" i="6"/>
  <c r="AH179" i="6"/>
  <c r="I179" i="6"/>
  <c r="AH178" i="6"/>
  <c r="AH177" i="6"/>
  <c r="AH176" i="6"/>
  <c r="AH175" i="6"/>
  <c r="AH174" i="6"/>
  <c r="AH173" i="6"/>
  <c r="I173" i="6"/>
  <c r="AH171" i="6"/>
  <c r="AH169" i="6"/>
  <c r="I169" i="6"/>
  <c r="AH168" i="6"/>
  <c r="I168" i="6"/>
  <c r="AH167" i="6"/>
  <c r="AH166" i="6"/>
  <c r="AH165" i="6"/>
  <c r="AH164" i="6"/>
  <c r="AH163" i="6"/>
  <c r="I163" i="6"/>
  <c r="AH162" i="6"/>
  <c r="AH161" i="6"/>
  <c r="I161" i="6"/>
  <c r="AH160" i="6"/>
  <c r="AH159" i="6"/>
  <c r="AH158" i="6"/>
  <c r="AH157" i="6"/>
  <c r="AH156" i="6"/>
  <c r="AH155" i="6"/>
  <c r="AH154" i="6"/>
  <c r="AH153" i="6"/>
  <c r="I153" i="6"/>
  <c r="AH151" i="6"/>
  <c r="AH150" i="6"/>
  <c r="I150" i="6"/>
  <c r="AH149" i="6"/>
  <c r="AH148" i="6"/>
  <c r="AH147" i="6"/>
  <c r="AH146" i="6"/>
  <c r="AH145" i="6"/>
  <c r="AH144" i="6"/>
  <c r="I144" i="6"/>
  <c r="AH143" i="6"/>
  <c r="AH142" i="6"/>
  <c r="AH141" i="6"/>
  <c r="AH140" i="6"/>
  <c r="AH139" i="6"/>
  <c r="AH138" i="6"/>
  <c r="AH137" i="6"/>
  <c r="AH136" i="6"/>
  <c r="AH135" i="6"/>
  <c r="I135" i="6"/>
  <c r="AH134" i="6"/>
  <c r="I134" i="6"/>
  <c r="AH133" i="6"/>
  <c r="I133" i="6"/>
  <c r="AH132" i="6"/>
  <c r="AH131" i="6"/>
  <c r="I131" i="6"/>
  <c r="AH130" i="6"/>
  <c r="AH129" i="6"/>
  <c r="AH128" i="6"/>
  <c r="AH127" i="6"/>
  <c r="AH126" i="6"/>
  <c r="AH125" i="6"/>
  <c r="AH123" i="6"/>
  <c r="I123" i="6"/>
  <c r="AH122" i="6"/>
  <c r="AH121" i="6"/>
  <c r="AH120" i="6"/>
  <c r="I120" i="6"/>
  <c r="AH119" i="6"/>
  <c r="AH118" i="6"/>
  <c r="AH117" i="6"/>
  <c r="AH116" i="6"/>
  <c r="AH115" i="6"/>
  <c r="AH114" i="6"/>
  <c r="I114" i="6"/>
  <c r="AH113" i="6"/>
  <c r="I113" i="6"/>
  <c r="AH112" i="6"/>
  <c r="AH111" i="6"/>
  <c r="AH110" i="6"/>
  <c r="AH109" i="6"/>
  <c r="I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I85" i="6"/>
  <c r="AH84" i="6"/>
  <c r="AH83" i="6"/>
  <c r="AH82" i="6"/>
  <c r="AH81" i="6"/>
  <c r="AH80" i="6"/>
  <c r="AH79" i="6"/>
  <c r="I79" i="6"/>
  <c r="AH78" i="6"/>
  <c r="AH77" i="6"/>
  <c r="AH76" i="6"/>
  <c r="AH75" i="6"/>
  <c r="AH74" i="6"/>
  <c r="AH73" i="6"/>
  <c r="I73" i="6"/>
  <c r="AH72" i="6"/>
  <c r="AH71" i="6"/>
  <c r="AH70" i="6"/>
  <c r="AH69" i="6"/>
  <c r="AH68" i="6"/>
  <c r="AH67" i="6"/>
  <c r="AH66" i="6"/>
  <c r="AH65" i="6"/>
  <c r="AH64" i="6"/>
  <c r="I64" i="6"/>
  <c r="AH63" i="6"/>
  <c r="AH62" i="6"/>
  <c r="I62" i="6"/>
  <c r="AH61" i="6"/>
  <c r="AH60" i="6"/>
  <c r="AH59" i="6"/>
  <c r="AH58" i="6"/>
  <c r="AH57" i="6"/>
  <c r="AH56" i="6"/>
  <c r="AH55" i="6"/>
  <c r="I55" i="6"/>
  <c r="AH53" i="6"/>
  <c r="AH52" i="6"/>
  <c r="I52" i="6"/>
  <c r="AH51" i="6"/>
  <c r="AH50" i="6"/>
  <c r="I50" i="6"/>
  <c r="AH48" i="6"/>
  <c r="AH47" i="6"/>
  <c r="AH46" i="6"/>
  <c r="AH45" i="6"/>
  <c r="AH44" i="6"/>
  <c r="I44" i="6"/>
  <c r="I43" i="6"/>
  <c r="AH42" i="6"/>
  <c r="AH41" i="6"/>
  <c r="AH40" i="6"/>
  <c r="I40" i="6"/>
  <c r="AH39" i="6"/>
  <c r="AH38" i="6"/>
  <c r="AH37" i="6"/>
  <c r="I37" i="6"/>
  <c r="AH36" i="6"/>
  <c r="AH35" i="6"/>
  <c r="AH34" i="6"/>
  <c r="AH33" i="6"/>
  <c r="I33" i="6"/>
  <c r="AH32" i="6"/>
  <c r="AH31" i="6"/>
  <c r="I31" i="6"/>
  <c r="AH30" i="6"/>
  <c r="AH29" i="6"/>
  <c r="I29" i="6"/>
  <c r="AH28" i="6"/>
  <c r="AH27" i="6"/>
  <c r="AH26" i="6"/>
  <c r="AH25" i="6"/>
  <c r="AH24" i="6"/>
  <c r="AH23" i="6"/>
  <c r="AH22" i="6"/>
  <c r="I22" i="6"/>
  <c r="AH21" i="6"/>
  <c r="AH20" i="6"/>
  <c r="AH17" i="6"/>
  <c r="I17" i="6"/>
  <c r="AH16" i="6"/>
  <c r="AH15" i="6"/>
  <c r="AH14" i="6"/>
  <c r="I14" i="6"/>
  <c r="AH13" i="6"/>
  <c r="AH12" i="6"/>
  <c r="AH11" i="6"/>
  <c r="AH10" i="6"/>
  <c r="I10" i="6"/>
  <c r="I290" i="5"/>
  <c r="AH289" i="5"/>
  <c r="AH288" i="5"/>
  <c r="AH287" i="5"/>
  <c r="AH286" i="5"/>
  <c r="AH285" i="5"/>
  <c r="AH284" i="5"/>
  <c r="AH283" i="5"/>
  <c r="AH282" i="5"/>
  <c r="I282" i="5"/>
  <c r="AH281" i="5"/>
  <c r="AH280" i="5"/>
  <c r="I280" i="5"/>
  <c r="AH279" i="5"/>
  <c r="AH278" i="5"/>
  <c r="AH277" i="5"/>
  <c r="AH276" i="5"/>
  <c r="AH275" i="5"/>
  <c r="AH274" i="5"/>
  <c r="AH273" i="5"/>
  <c r="AH272" i="5"/>
  <c r="AH271" i="5"/>
  <c r="AH270" i="5"/>
  <c r="AH269" i="5"/>
  <c r="AH268" i="5"/>
  <c r="AH267" i="5"/>
  <c r="AH266" i="5"/>
  <c r="I266" i="5"/>
  <c r="AH265" i="5"/>
  <c r="AH264" i="5"/>
  <c r="I264" i="5"/>
  <c r="AH263" i="5"/>
  <c r="AH262" i="5"/>
  <c r="AH261" i="5"/>
  <c r="AH260" i="5"/>
  <c r="AH259" i="5"/>
  <c r="AH258" i="5"/>
  <c r="AH257" i="5"/>
  <c r="AH256" i="5"/>
  <c r="AH255" i="5"/>
  <c r="AH254" i="5"/>
  <c r="AH252" i="5"/>
  <c r="AH251" i="5"/>
  <c r="AH250" i="5"/>
  <c r="AH249" i="5"/>
  <c r="AH248" i="5"/>
  <c r="AH247" i="5"/>
  <c r="AH246" i="5"/>
  <c r="I246" i="5"/>
  <c r="AH245" i="5"/>
  <c r="AH244" i="5"/>
  <c r="AH243" i="5"/>
  <c r="AH242" i="5"/>
  <c r="AH241" i="5"/>
  <c r="AH240" i="5"/>
  <c r="AH239" i="5"/>
  <c r="AH238" i="5"/>
  <c r="AH237" i="5"/>
  <c r="AH236" i="5"/>
  <c r="AH235" i="5"/>
  <c r="I235" i="5"/>
  <c r="AH234" i="5"/>
  <c r="AH233" i="5"/>
  <c r="AH232" i="5"/>
  <c r="AH231" i="5"/>
  <c r="AH230" i="5"/>
  <c r="AH229" i="5"/>
  <c r="AH228" i="5"/>
  <c r="AH227" i="5"/>
  <c r="AH226" i="5"/>
  <c r="AH225" i="5"/>
  <c r="I225" i="5"/>
  <c r="AH223" i="5"/>
  <c r="AH221" i="5"/>
  <c r="AF220" i="5"/>
  <c r="AD220" i="5"/>
  <c r="AB220" i="5"/>
  <c r="Z220" i="5"/>
  <c r="X220" i="5"/>
  <c r="V220" i="5"/>
  <c r="T220" i="5"/>
  <c r="R220" i="5"/>
  <c r="P220" i="5"/>
  <c r="N220" i="5"/>
  <c r="L220" i="5"/>
  <c r="J220" i="5"/>
  <c r="AH219" i="5"/>
  <c r="I219" i="5"/>
  <c r="AH218" i="5"/>
  <c r="AH217" i="5"/>
  <c r="AH216" i="5"/>
  <c r="AH215" i="5"/>
  <c r="AH214" i="5"/>
  <c r="AH213" i="5"/>
  <c r="AH212" i="5"/>
  <c r="I212" i="5"/>
  <c r="AH211" i="5"/>
  <c r="AH210" i="5"/>
  <c r="I210" i="5"/>
  <c r="AH209" i="5"/>
  <c r="AH208" i="5"/>
  <c r="AH207" i="5"/>
  <c r="AH206" i="5"/>
  <c r="AH205" i="5"/>
  <c r="AH204" i="5"/>
  <c r="AH203" i="5"/>
  <c r="AH202" i="5"/>
  <c r="AH201" i="5"/>
  <c r="AH200" i="5"/>
  <c r="AH199" i="5"/>
  <c r="AH198" i="5"/>
  <c r="AH197" i="5"/>
  <c r="I197" i="5"/>
  <c r="AH196" i="5"/>
  <c r="AH195" i="5"/>
  <c r="AH194" i="5"/>
  <c r="AH193" i="5"/>
  <c r="AH192" i="5"/>
  <c r="AH191" i="5"/>
  <c r="I191" i="5"/>
  <c r="AH190" i="5"/>
  <c r="I190" i="5"/>
  <c r="AH189" i="5"/>
  <c r="AH188" i="5"/>
  <c r="AH187" i="5"/>
  <c r="AH186" i="5"/>
  <c r="AH185" i="5"/>
  <c r="AH184" i="5"/>
  <c r="AH183" i="5"/>
  <c r="AH182" i="5"/>
  <c r="I182" i="5"/>
  <c r="AH181" i="5"/>
  <c r="AH180" i="5"/>
  <c r="AH179" i="5"/>
  <c r="AH178" i="5"/>
  <c r="I178" i="5"/>
  <c r="AH177" i="5"/>
  <c r="AH176" i="5"/>
  <c r="AH175" i="5"/>
  <c r="AH174" i="5"/>
  <c r="AH173" i="5"/>
  <c r="AH172" i="5"/>
  <c r="I172" i="5"/>
  <c r="AH170" i="5"/>
  <c r="AH168" i="5"/>
  <c r="I168" i="5"/>
  <c r="AH167" i="5"/>
  <c r="I167" i="5"/>
  <c r="AH166" i="5"/>
  <c r="AH165" i="5"/>
  <c r="AH164" i="5"/>
  <c r="AH163" i="5"/>
  <c r="AH162" i="5"/>
  <c r="I162" i="5"/>
  <c r="AH161" i="5"/>
  <c r="AH160" i="5"/>
  <c r="I160" i="5"/>
  <c r="AH159" i="5"/>
  <c r="AH158" i="5"/>
  <c r="AH157" i="5"/>
  <c r="AH156" i="5"/>
  <c r="AH155" i="5"/>
  <c r="AH154" i="5"/>
  <c r="AH153" i="5"/>
  <c r="AH152" i="5"/>
  <c r="I152" i="5"/>
  <c r="AH150" i="5"/>
  <c r="AH149" i="5"/>
  <c r="I149" i="5"/>
  <c r="AH148" i="5"/>
  <c r="AH147" i="5"/>
  <c r="AH146" i="5"/>
  <c r="AH145" i="5"/>
  <c r="AH144" i="5"/>
  <c r="AH143" i="5"/>
  <c r="I143" i="5"/>
  <c r="AH142" i="5"/>
  <c r="AH141" i="5"/>
  <c r="AH140" i="5"/>
  <c r="AH139" i="5"/>
  <c r="AH138" i="5"/>
  <c r="AH137" i="5"/>
  <c r="AH136" i="5"/>
  <c r="AH135" i="5"/>
  <c r="AH134" i="5"/>
  <c r="I134" i="5"/>
  <c r="AH133" i="5"/>
  <c r="I133" i="5"/>
  <c r="AH132" i="5"/>
  <c r="I132" i="5"/>
  <c r="AH131" i="5"/>
  <c r="AH130" i="5"/>
  <c r="I130" i="5"/>
  <c r="AH129" i="5"/>
  <c r="AH128" i="5"/>
  <c r="AH127" i="5"/>
  <c r="AH126" i="5"/>
  <c r="AH125" i="5"/>
  <c r="AH124" i="5"/>
  <c r="AH122" i="5"/>
  <c r="I122" i="5"/>
  <c r="AH121" i="5"/>
  <c r="AH120" i="5"/>
  <c r="AH119" i="5"/>
  <c r="I119" i="5"/>
  <c r="AH118" i="5"/>
  <c r="AH117" i="5"/>
  <c r="AH116" i="5"/>
  <c r="AH115" i="5"/>
  <c r="AH114" i="5"/>
  <c r="AH113" i="5"/>
  <c r="I113" i="5"/>
  <c r="AH112" i="5"/>
  <c r="I112" i="5"/>
  <c r="AH111" i="5"/>
  <c r="AH110" i="5"/>
  <c r="AH109" i="5"/>
  <c r="AH108" i="5"/>
  <c r="I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I84" i="5"/>
  <c r="AH83" i="5"/>
  <c r="AH82" i="5"/>
  <c r="AH81" i="5"/>
  <c r="AH80" i="5"/>
  <c r="AH79" i="5"/>
  <c r="AH78" i="5"/>
  <c r="I78" i="5"/>
  <c r="AH77" i="5"/>
  <c r="AH76" i="5"/>
  <c r="AH75" i="5"/>
  <c r="AH74" i="5"/>
  <c r="AH73" i="5"/>
  <c r="AH72" i="5"/>
  <c r="I72" i="5"/>
  <c r="AH71" i="5"/>
  <c r="AH70" i="5"/>
  <c r="AH69" i="5"/>
  <c r="AH68" i="5"/>
  <c r="AH67" i="5"/>
  <c r="AH66" i="5"/>
  <c r="AH65" i="5"/>
  <c r="AH64" i="5"/>
  <c r="AH63" i="5"/>
  <c r="I63" i="5"/>
  <c r="AH62" i="5"/>
  <c r="AH61" i="5"/>
  <c r="I61" i="5"/>
  <c r="AH60" i="5"/>
  <c r="AH59" i="5"/>
  <c r="AH58" i="5"/>
  <c r="AH57" i="5"/>
  <c r="AH56" i="5"/>
  <c r="AH55" i="5"/>
  <c r="AH54" i="5"/>
  <c r="I54" i="5"/>
  <c r="AH52" i="5"/>
  <c r="AH51" i="5"/>
  <c r="I51" i="5"/>
  <c r="AH50" i="5"/>
  <c r="AH49" i="5"/>
  <c r="I49" i="5"/>
  <c r="AH48" i="5"/>
  <c r="AH47" i="5"/>
  <c r="AH46" i="5"/>
  <c r="AH45" i="5"/>
  <c r="AH44" i="5"/>
  <c r="I44" i="5"/>
  <c r="I43" i="5"/>
  <c r="AH42" i="5"/>
  <c r="AH41" i="5"/>
  <c r="AH40" i="5"/>
  <c r="I40" i="5"/>
  <c r="AH39" i="5"/>
  <c r="AH38" i="5"/>
  <c r="AH37" i="5"/>
  <c r="I37" i="5"/>
  <c r="AH36" i="5"/>
  <c r="AH35" i="5"/>
  <c r="AH34" i="5"/>
  <c r="AH33" i="5"/>
  <c r="I33" i="5"/>
  <c r="AH32" i="5"/>
  <c r="AH31" i="5"/>
  <c r="I31" i="5"/>
  <c r="AH30" i="5"/>
  <c r="AH29" i="5"/>
  <c r="I29" i="5"/>
  <c r="AH28" i="5"/>
  <c r="AH27" i="5"/>
  <c r="AH26" i="5"/>
  <c r="AH25" i="5"/>
  <c r="AH24" i="5"/>
  <c r="AH23" i="5"/>
  <c r="AH22" i="5"/>
  <c r="AH21" i="5"/>
  <c r="I21" i="5"/>
  <c r="AH20" i="5"/>
  <c r="AH19" i="5"/>
  <c r="AH18" i="5"/>
  <c r="AH17" i="5"/>
  <c r="I17" i="5"/>
  <c r="AH16" i="5"/>
  <c r="AH15" i="5"/>
  <c r="AH14" i="5"/>
  <c r="I14" i="5"/>
  <c r="AH13" i="5"/>
  <c r="AH12" i="5"/>
  <c r="AH11" i="5"/>
  <c r="AH10" i="5"/>
  <c r="I10" i="5"/>
  <c r="AH223" i="6" l="1"/>
  <c r="AH220" i="5"/>
  <c r="AH172" i="3"/>
  <c r="AH171" i="3"/>
  <c r="AH186" i="1" l="1"/>
  <c r="I158" i="1" l="1"/>
  <c r="AH163" i="4"/>
  <c r="AH192" i="4" l="1"/>
  <c r="I160" i="4"/>
  <c r="AH162" i="4"/>
  <c r="AH154" i="4"/>
  <c r="AH152" i="4"/>
  <c r="AH184" i="4"/>
  <c r="I293" i="4"/>
  <c r="AH292" i="4"/>
  <c r="AH291" i="4"/>
  <c r="AH290" i="4"/>
  <c r="AH289" i="4"/>
  <c r="AH288" i="4"/>
  <c r="AH287" i="4"/>
  <c r="AH286" i="4"/>
  <c r="AH285" i="4"/>
  <c r="I285" i="4"/>
  <c r="AH284" i="4"/>
  <c r="AH283" i="4"/>
  <c r="I283" i="4"/>
  <c r="AH282" i="4"/>
  <c r="AH281" i="4"/>
  <c r="AH280" i="4"/>
  <c r="AH279" i="4"/>
  <c r="AH278" i="4"/>
  <c r="AH277" i="4"/>
  <c r="AH276" i="4"/>
  <c r="AH275" i="4"/>
  <c r="AH274" i="4"/>
  <c r="AH273" i="4"/>
  <c r="AH272" i="4"/>
  <c r="AH271" i="4"/>
  <c r="AH270" i="4"/>
  <c r="AH269" i="4"/>
  <c r="I269" i="4"/>
  <c r="AH268" i="4"/>
  <c r="AH267" i="4"/>
  <c r="I267" i="4"/>
  <c r="AH266" i="4"/>
  <c r="AH265" i="4"/>
  <c r="AH264" i="4"/>
  <c r="AH263" i="4"/>
  <c r="AH262" i="4"/>
  <c r="AH261" i="4"/>
  <c r="AH260" i="4"/>
  <c r="AH259" i="4"/>
  <c r="AH258" i="4"/>
  <c r="AH257" i="4"/>
  <c r="AH255" i="4"/>
  <c r="AH254" i="4"/>
  <c r="AH253" i="4"/>
  <c r="AH252" i="4"/>
  <c r="AH251" i="4"/>
  <c r="AH250" i="4"/>
  <c r="AH249" i="4"/>
  <c r="I249" i="4"/>
  <c r="AH248" i="4"/>
  <c r="AH247" i="4"/>
  <c r="AH246" i="4"/>
  <c r="AH245" i="4"/>
  <c r="AH244" i="4"/>
  <c r="AH243" i="4"/>
  <c r="AH242" i="4"/>
  <c r="AH241" i="4"/>
  <c r="AH240" i="4"/>
  <c r="AH239" i="4"/>
  <c r="AH238" i="4"/>
  <c r="I238" i="4"/>
  <c r="AH237" i="4"/>
  <c r="AH236" i="4"/>
  <c r="AH235" i="4"/>
  <c r="AH234" i="4"/>
  <c r="AH233" i="4"/>
  <c r="AH232" i="4"/>
  <c r="AH231" i="4"/>
  <c r="AH230" i="4"/>
  <c r="AH229" i="4"/>
  <c r="AH228" i="4"/>
  <c r="I228" i="4"/>
  <c r="AH225" i="4"/>
  <c r="AF224" i="4"/>
  <c r="AD224" i="4"/>
  <c r="AB224" i="4"/>
  <c r="Z224" i="4"/>
  <c r="X224" i="4"/>
  <c r="V224" i="4"/>
  <c r="T224" i="4"/>
  <c r="R224" i="4"/>
  <c r="P224" i="4"/>
  <c r="N224" i="4"/>
  <c r="L224" i="4"/>
  <c r="J224" i="4"/>
  <c r="AH223" i="4"/>
  <c r="I223" i="4"/>
  <c r="AH222" i="4"/>
  <c r="AH221" i="4"/>
  <c r="AH220" i="4"/>
  <c r="AH219" i="4"/>
  <c r="AH218" i="4"/>
  <c r="AH217" i="4"/>
  <c r="AH216" i="4"/>
  <c r="I216" i="4"/>
  <c r="AH215" i="4"/>
  <c r="AH214" i="4"/>
  <c r="I214" i="4"/>
  <c r="AH213" i="4"/>
  <c r="AH212" i="4"/>
  <c r="AH211" i="4"/>
  <c r="AH210" i="4"/>
  <c r="AH209" i="4"/>
  <c r="AH208" i="4"/>
  <c r="AH207" i="4"/>
  <c r="AH206" i="4"/>
  <c r="AH205" i="4"/>
  <c r="AH204" i="4"/>
  <c r="AH203" i="4"/>
  <c r="AH202" i="4"/>
  <c r="AH201" i="4"/>
  <c r="I201" i="4"/>
  <c r="AH200" i="4"/>
  <c r="AH199" i="4"/>
  <c r="AH198" i="4"/>
  <c r="AH197" i="4"/>
  <c r="AH196" i="4"/>
  <c r="AH195" i="4"/>
  <c r="I195" i="4"/>
  <c r="AH194" i="4"/>
  <c r="I194" i="4"/>
  <c r="AH193" i="4"/>
  <c r="AH191" i="4"/>
  <c r="AH190" i="4"/>
  <c r="AH189" i="4"/>
  <c r="AH188" i="4"/>
  <c r="AH187" i="4"/>
  <c r="AH186" i="4"/>
  <c r="AH185" i="4"/>
  <c r="I185" i="4"/>
  <c r="AH183" i="4"/>
  <c r="AH182" i="4"/>
  <c r="AH181" i="4"/>
  <c r="AH180" i="4"/>
  <c r="I180" i="4"/>
  <c r="AH179" i="4"/>
  <c r="AH178" i="4"/>
  <c r="AH177" i="4"/>
  <c r="AH176" i="4"/>
  <c r="AH175" i="4"/>
  <c r="AH174" i="4"/>
  <c r="I174" i="4"/>
  <c r="AH172" i="4"/>
  <c r="AH170" i="4"/>
  <c r="I170" i="4"/>
  <c r="AH169" i="4"/>
  <c r="I169" i="4"/>
  <c r="AH168" i="4"/>
  <c r="AH167" i="4"/>
  <c r="AH166" i="4"/>
  <c r="AH165" i="4"/>
  <c r="AH164" i="4"/>
  <c r="I164" i="4"/>
  <c r="AH161" i="4"/>
  <c r="AH160" i="4"/>
  <c r="AH159" i="4"/>
  <c r="AH158" i="4"/>
  <c r="AH157" i="4"/>
  <c r="AH156" i="4"/>
  <c r="AH155" i="4"/>
  <c r="AH153" i="4"/>
  <c r="AH151" i="4"/>
  <c r="AH150" i="4"/>
  <c r="I150" i="4"/>
  <c r="AH148" i="4"/>
  <c r="AH147" i="4"/>
  <c r="I147" i="4"/>
  <c r="AH146" i="4"/>
  <c r="AH145" i="4"/>
  <c r="AH144" i="4"/>
  <c r="AH143" i="4"/>
  <c r="AH142" i="4"/>
  <c r="AH141" i="4"/>
  <c r="I141" i="4"/>
  <c r="AH140" i="4"/>
  <c r="AH139" i="4"/>
  <c r="AH138" i="4"/>
  <c r="AH137" i="4"/>
  <c r="AH136" i="4"/>
  <c r="AH135" i="4"/>
  <c r="AH134" i="4"/>
  <c r="AH133" i="4"/>
  <c r="AH132" i="4"/>
  <c r="I132" i="4"/>
  <c r="AH131" i="4"/>
  <c r="I131" i="4"/>
  <c r="AH130" i="4"/>
  <c r="I130" i="4"/>
  <c r="AH129" i="4"/>
  <c r="AH128" i="4"/>
  <c r="I128" i="4"/>
  <c r="AH127" i="4"/>
  <c r="AH126" i="4"/>
  <c r="AH125" i="4"/>
  <c r="AH124" i="4"/>
  <c r="AH123" i="4"/>
  <c r="AH122" i="4"/>
  <c r="AH120" i="4"/>
  <c r="I120" i="4"/>
  <c r="AH119" i="4"/>
  <c r="AH118" i="4"/>
  <c r="AH117" i="4"/>
  <c r="I117" i="4"/>
  <c r="AH116" i="4"/>
  <c r="AH115" i="4"/>
  <c r="AH114" i="4"/>
  <c r="AH113" i="4"/>
  <c r="AH112" i="4"/>
  <c r="AH111" i="4"/>
  <c r="I111" i="4"/>
  <c r="AH110" i="4"/>
  <c r="I110" i="4"/>
  <c r="AH109" i="4"/>
  <c r="AH108" i="4"/>
  <c r="AH107" i="4"/>
  <c r="AH106" i="4"/>
  <c r="I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I82" i="4"/>
  <c r="AH81" i="4"/>
  <c r="AH80" i="4"/>
  <c r="AH79" i="4"/>
  <c r="AH78" i="4"/>
  <c r="AH77" i="4"/>
  <c r="AH76" i="4"/>
  <c r="I76" i="4"/>
  <c r="AH75" i="4"/>
  <c r="AH74" i="4"/>
  <c r="AH73" i="4"/>
  <c r="AH72" i="4"/>
  <c r="AH71" i="4"/>
  <c r="AH70" i="4"/>
  <c r="I70" i="4"/>
  <c r="AH69" i="4"/>
  <c r="AH68" i="4"/>
  <c r="AH67" i="4"/>
  <c r="AH66" i="4"/>
  <c r="AH65" i="4"/>
  <c r="AH64" i="4"/>
  <c r="AH63" i="4"/>
  <c r="AH62" i="4"/>
  <c r="AH61" i="4"/>
  <c r="I61" i="4"/>
  <c r="AH60" i="4"/>
  <c r="AH59" i="4"/>
  <c r="I59" i="4"/>
  <c r="AH58" i="4"/>
  <c r="AH57" i="4"/>
  <c r="AH56" i="4"/>
  <c r="AH55" i="4"/>
  <c r="AH54" i="4"/>
  <c r="AH53" i="4"/>
  <c r="AH52" i="4"/>
  <c r="I52" i="4"/>
  <c r="AH50" i="4"/>
  <c r="AH49" i="4"/>
  <c r="I49" i="4"/>
  <c r="AH48" i="4"/>
  <c r="AH47" i="4"/>
  <c r="I47" i="4"/>
  <c r="AH46" i="4"/>
  <c r="AH45" i="4"/>
  <c r="AH44" i="4"/>
  <c r="AH43" i="4"/>
  <c r="AH42" i="4"/>
  <c r="I42" i="4"/>
  <c r="I41" i="4"/>
  <c r="AH40" i="4"/>
  <c r="AH39" i="4"/>
  <c r="AH38" i="4"/>
  <c r="I38" i="4"/>
  <c r="AH37" i="4"/>
  <c r="AH36" i="4"/>
  <c r="AH35" i="4"/>
  <c r="I35" i="4"/>
  <c r="AH34" i="4"/>
  <c r="AH33" i="4"/>
  <c r="AH32" i="4"/>
  <c r="AH31" i="4"/>
  <c r="I31" i="4"/>
  <c r="AH30" i="4"/>
  <c r="AH29" i="4"/>
  <c r="I29" i="4"/>
  <c r="AH28" i="4"/>
  <c r="AH27" i="4"/>
  <c r="I27" i="4"/>
  <c r="AH26" i="4"/>
  <c r="AH25" i="4"/>
  <c r="AH24" i="4"/>
  <c r="AH23" i="4"/>
  <c r="AH22" i="4"/>
  <c r="AH21" i="4"/>
  <c r="AH20" i="4"/>
  <c r="I20" i="4"/>
  <c r="AH19" i="4"/>
  <c r="AH18" i="4"/>
  <c r="AH17" i="4"/>
  <c r="I17" i="4"/>
  <c r="AH16" i="4"/>
  <c r="AH15" i="4"/>
  <c r="AH14" i="4"/>
  <c r="I14" i="4"/>
  <c r="AH13" i="4"/>
  <c r="AH12" i="4"/>
  <c r="AH11" i="4"/>
  <c r="AH10" i="4"/>
  <c r="I10" i="4"/>
  <c r="AH158" i="3"/>
  <c r="AH154" i="3"/>
  <c r="AH224" i="4" l="1"/>
  <c r="AH106" i="3"/>
  <c r="I107" i="3"/>
  <c r="AH107" i="3"/>
  <c r="I294" i="3"/>
  <c r="AH293" i="3"/>
  <c r="AH292" i="3"/>
  <c r="AH291" i="3"/>
  <c r="AH290" i="3"/>
  <c r="AH289" i="3"/>
  <c r="AH288" i="3"/>
  <c r="AH287" i="3"/>
  <c r="AH286" i="3"/>
  <c r="I286" i="3"/>
  <c r="AH285" i="3"/>
  <c r="AH284" i="3"/>
  <c r="I284" i="3"/>
  <c r="AH283" i="3"/>
  <c r="AH282" i="3"/>
  <c r="AH281" i="3"/>
  <c r="AH280" i="3"/>
  <c r="AH279" i="3"/>
  <c r="AH278" i="3"/>
  <c r="AH277" i="3"/>
  <c r="AH276" i="3"/>
  <c r="AH275" i="3"/>
  <c r="AH274" i="3"/>
  <c r="AH273" i="3"/>
  <c r="AH272" i="3"/>
  <c r="AH271" i="3"/>
  <c r="AH270" i="3"/>
  <c r="I270" i="3"/>
  <c r="AH269" i="3"/>
  <c r="AH268" i="3"/>
  <c r="I268" i="3"/>
  <c r="AH267" i="3"/>
  <c r="AH266" i="3"/>
  <c r="AH265" i="3"/>
  <c r="AH264" i="3"/>
  <c r="AH263" i="3"/>
  <c r="AH262" i="3"/>
  <c r="AH261" i="3"/>
  <c r="AH260" i="3"/>
  <c r="AH259" i="3"/>
  <c r="AH258" i="3"/>
  <c r="AH256" i="3"/>
  <c r="AH255" i="3"/>
  <c r="AH254" i="3"/>
  <c r="AH253" i="3"/>
  <c r="AH252" i="3"/>
  <c r="AH251" i="3"/>
  <c r="AH250" i="3"/>
  <c r="I250" i="3"/>
  <c r="AH249" i="3"/>
  <c r="AH248" i="3"/>
  <c r="AH247" i="3"/>
  <c r="AH246" i="3"/>
  <c r="AH245" i="3"/>
  <c r="AH244" i="3"/>
  <c r="AH243" i="3"/>
  <c r="AH242" i="3"/>
  <c r="AH241" i="3"/>
  <c r="AH240" i="3"/>
  <c r="AH239" i="3"/>
  <c r="I239" i="3"/>
  <c r="AH238" i="3"/>
  <c r="AH237" i="3"/>
  <c r="AH236" i="3"/>
  <c r="AH235" i="3"/>
  <c r="AH234" i="3"/>
  <c r="AH233" i="3"/>
  <c r="AH232" i="3"/>
  <c r="AH231" i="3"/>
  <c r="AH230" i="3"/>
  <c r="AH229" i="3"/>
  <c r="I229" i="3"/>
  <c r="AH226" i="3"/>
  <c r="AF225" i="3"/>
  <c r="AD225" i="3"/>
  <c r="AB225" i="3"/>
  <c r="Z225" i="3"/>
  <c r="X225" i="3"/>
  <c r="V225" i="3"/>
  <c r="T225" i="3"/>
  <c r="R225" i="3"/>
  <c r="P225" i="3"/>
  <c r="N225" i="3"/>
  <c r="L225" i="3"/>
  <c r="J225" i="3"/>
  <c r="AH224" i="3"/>
  <c r="I224" i="3"/>
  <c r="AH223" i="3"/>
  <c r="AH222" i="3"/>
  <c r="AH221" i="3"/>
  <c r="AH220" i="3"/>
  <c r="AH219" i="3"/>
  <c r="AH218" i="3"/>
  <c r="AH217" i="3"/>
  <c r="I217" i="3"/>
  <c r="AH216" i="3"/>
  <c r="AH215" i="3"/>
  <c r="I215" i="3"/>
  <c r="AH214" i="3"/>
  <c r="AH213" i="3"/>
  <c r="AH212" i="3"/>
  <c r="AH211" i="3"/>
  <c r="AH210" i="3"/>
  <c r="AH209" i="3"/>
  <c r="AH208" i="3"/>
  <c r="AH207" i="3"/>
  <c r="AH206" i="3"/>
  <c r="AH205" i="3"/>
  <c r="AH204" i="3"/>
  <c r="AH203" i="3"/>
  <c r="AH202" i="3"/>
  <c r="I202" i="3"/>
  <c r="AH201" i="3"/>
  <c r="AH200" i="3"/>
  <c r="AH199" i="3"/>
  <c r="AH198" i="3"/>
  <c r="AH197" i="3"/>
  <c r="AH196" i="3"/>
  <c r="I196" i="3"/>
  <c r="AH195" i="3"/>
  <c r="I195" i="3"/>
  <c r="AH194" i="3"/>
  <c r="AH193" i="3"/>
  <c r="AH192" i="3"/>
  <c r="AH191" i="3"/>
  <c r="AH190" i="3"/>
  <c r="AH189" i="3"/>
  <c r="AH188" i="3"/>
  <c r="AH187" i="3"/>
  <c r="I187" i="3"/>
  <c r="AH186" i="3"/>
  <c r="AH185" i="3"/>
  <c r="AH184" i="3"/>
  <c r="AH183" i="3"/>
  <c r="I183" i="3"/>
  <c r="AH182" i="3"/>
  <c r="AH181" i="3"/>
  <c r="AH180" i="3"/>
  <c r="AH179" i="3"/>
  <c r="AH178" i="3"/>
  <c r="AH177" i="3"/>
  <c r="I177" i="3"/>
  <c r="AH175" i="3"/>
  <c r="AH170" i="3"/>
  <c r="I170" i="3"/>
  <c r="AH169" i="3"/>
  <c r="I169" i="3"/>
  <c r="AH168" i="3"/>
  <c r="AH167" i="3"/>
  <c r="AH166" i="3"/>
  <c r="AH165" i="3"/>
  <c r="AH164" i="3"/>
  <c r="I164" i="3"/>
  <c r="AH163" i="3"/>
  <c r="AH162" i="3"/>
  <c r="I162" i="3"/>
  <c r="AH161" i="3"/>
  <c r="AH160" i="3"/>
  <c r="AH159" i="3"/>
  <c r="AH157" i="3"/>
  <c r="AH156" i="3"/>
  <c r="AH155" i="3"/>
  <c r="AH153" i="3"/>
  <c r="AH152" i="3"/>
  <c r="I152" i="3"/>
  <c r="AH150" i="3"/>
  <c r="AH149" i="3"/>
  <c r="I149" i="3"/>
  <c r="AH148" i="3"/>
  <c r="AH147" i="3"/>
  <c r="AH146" i="3"/>
  <c r="AH145" i="3"/>
  <c r="AH144" i="3"/>
  <c r="AH143" i="3"/>
  <c r="I143" i="3"/>
  <c r="AH142" i="3"/>
  <c r="AH141" i="3"/>
  <c r="AH140" i="3"/>
  <c r="AH139" i="3"/>
  <c r="AH138" i="3"/>
  <c r="AH137" i="3"/>
  <c r="AH136" i="3"/>
  <c r="AH135" i="3"/>
  <c r="AH134" i="3"/>
  <c r="I134" i="3"/>
  <c r="AH133" i="3"/>
  <c r="I133" i="3"/>
  <c r="AH132" i="3"/>
  <c r="I132" i="3"/>
  <c r="AH131" i="3"/>
  <c r="AH130" i="3"/>
  <c r="I130" i="3"/>
  <c r="AH129" i="3"/>
  <c r="AH128" i="3"/>
  <c r="AH127" i="3"/>
  <c r="AH126" i="3"/>
  <c r="AH125" i="3"/>
  <c r="AH124" i="3"/>
  <c r="AH122" i="3"/>
  <c r="I122" i="3"/>
  <c r="AH121" i="3"/>
  <c r="AH120" i="3"/>
  <c r="AH119" i="3"/>
  <c r="I119" i="3"/>
  <c r="AH118" i="3"/>
  <c r="AH117" i="3"/>
  <c r="AH116" i="3"/>
  <c r="AH115" i="3"/>
  <c r="AH114" i="3"/>
  <c r="AH113" i="3"/>
  <c r="AH112" i="3"/>
  <c r="I112" i="3"/>
  <c r="AH111" i="3"/>
  <c r="I111" i="3"/>
  <c r="AH110" i="3"/>
  <c r="AH109" i="3"/>
  <c r="AH108" i="3"/>
  <c r="AH105" i="3"/>
  <c r="AH104" i="3"/>
  <c r="AH103" i="3"/>
  <c r="AH102" i="3"/>
  <c r="AH101" i="3"/>
  <c r="AH100" i="3"/>
  <c r="AH99" i="3"/>
  <c r="AH98" i="3"/>
  <c r="AH97" i="3"/>
  <c r="AH96" i="3"/>
  <c r="AH95" i="3"/>
  <c r="AH94" i="3"/>
  <c r="AH93" i="3"/>
  <c r="AH92" i="3"/>
  <c r="AH91" i="3"/>
  <c r="AH90" i="3"/>
  <c r="AH89" i="3"/>
  <c r="AH88" i="3"/>
  <c r="AH87" i="3"/>
  <c r="AH86" i="3"/>
  <c r="AH85" i="3"/>
  <c r="AH84" i="3"/>
  <c r="AH83" i="3"/>
  <c r="AH82" i="3"/>
  <c r="I82" i="3"/>
  <c r="AH81" i="3"/>
  <c r="AH80" i="3"/>
  <c r="AH79" i="3"/>
  <c r="AH78" i="3"/>
  <c r="AH77" i="3"/>
  <c r="AH76" i="3"/>
  <c r="I76" i="3"/>
  <c r="AH75" i="3"/>
  <c r="AH74" i="3"/>
  <c r="AH73" i="3"/>
  <c r="AH72" i="3"/>
  <c r="AH71" i="3"/>
  <c r="AH70" i="3"/>
  <c r="I70" i="3"/>
  <c r="AH69" i="3"/>
  <c r="AH68" i="3"/>
  <c r="AH67" i="3"/>
  <c r="AH66" i="3"/>
  <c r="AH65" i="3"/>
  <c r="AH64" i="3"/>
  <c r="AH63" i="3"/>
  <c r="AH62" i="3"/>
  <c r="AH61" i="3"/>
  <c r="I61" i="3"/>
  <c r="AH60" i="3"/>
  <c r="AH59" i="3"/>
  <c r="I59" i="3"/>
  <c r="AH58" i="3"/>
  <c r="AH57" i="3"/>
  <c r="AH56" i="3"/>
  <c r="AH55" i="3"/>
  <c r="AH54" i="3"/>
  <c r="AH53" i="3"/>
  <c r="AH52" i="3"/>
  <c r="I52" i="3"/>
  <c r="AH50" i="3"/>
  <c r="AH49" i="3"/>
  <c r="I49" i="3"/>
  <c r="AH48" i="3"/>
  <c r="AH47" i="3"/>
  <c r="I47" i="3"/>
  <c r="AH46" i="3"/>
  <c r="AH45" i="3"/>
  <c r="AH44" i="3"/>
  <c r="AH43" i="3"/>
  <c r="AH42" i="3"/>
  <c r="I42" i="3"/>
  <c r="I41" i="3"/>
  <c r="AH40" i="3"/>
  <c r="AH39" i="3"/>
  <c r="AH38" i="3"/>
  <c r="I38" i="3"/>
  <c r="AH37" i="3"/>
  <c r="AH36" i="3"/>
  <c r="AH35" i="3"/>
  <c r="I35" i="3"/>
  <c r="AH34" i="3"/>
  <c r="AH33" i="3"/>
  <c r="AH32" i="3"/>
  <c r="AH31" i="3"/>
  <c r="I31" i="3"/>
  <c r="AH30" i="3"/>
  <c r="AH29" i="3"/>
  <c r="I29" i="3"/>
  <c r="AH28" i="3"/>
  <c r="AH27" i="3"/>
  <c r="I27" i="3"/>
  <c r="AH26" i="3"/>
  <c r="AH25" i="3"/>
  <c r="AH24" i="3"/>
  <c r="AH23" i="3"/>
  <c r="AH22" i="3"/>
  <c r="AH21" i="3"/>
  <c r="AH20" i="3"/>
  <c r="I20" i="3"/>
  <c r="AH19" i="3"/>
  <c r="AH18" i="3"/>
  <c r="AH17" i="3"/>
  <c r="I17" i="3"/>
  <c r="AH16" i="3"/>
  <c r="AH15" i="3"/>
  <c r="AH14" i="3"/>
  <c r="I14" i="3"/>
  <c r="AH13" i="3"/>
  <c r="AH12" i="3"/>
  <c r="AH11" i="3"/>
  <c r="AH10" i="3"/>
  <c r="I10" i="3"/>
  <c r="I52" i="1"/>
  <c r="AH215" i="1"/>
  <c r="AH214" i="1"/>
  <c r="AH212" i="1"/>
  <c r="AH211" i="1"/>
  <c r="AH210" i="1"/>
  <c r="AH209" i="1"/>
  <c r="AH195" i="1"/>
  <c r="AH189" i="1"/>
  <c r="AH181" i="1"/>
  <c r="AH180" i="1"/>
  <c r="AH179" i="1"/>
  <c r="AH178" i="1"/>
  <c r="AH177" i="1"/>
  <c r="AH176" i="1"/>
  <c r="AH173" i="1"/>
  <c r="AH170" i="1"/>
  <c r="AH172" i="1"/>
  <c r="AH171" i="1"/>
  <c r="AH162" i="1"/>
  <c r="I41" i="1"/>
  <c r="I17" i="1"/>
  <c r="AH18" i="1"/>
  <c r="AH225" i="3" l="1"/>
  <c r="AH204" i="2"/>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1" i="1"/>
  <c r="I132" i="1"/>
  <c r="AH146" i="1"/>
  <c r="AH145" i="1"/>
  <c r="AH144" i="1"/>
  <c r="AH143" i="1"/>
  <c r="AH142" i="1"/>
  <c r="AH141" i="1"/>
  <c r="AH140" i="1"/>
  <c r="AH139" i="1"/>
  <c r="AH138" i="1"/>
  <c r="AH137" i="1"/>
  <c r="AH136" i="1"/>
  <c r="AH135" i="1"/>
  <c r="AH134" i="1"/>
  <c r="AH133" i="1"/>
  <c r="AH132" i="1"/>
  <c r="AH251" i="2" l="1"/>
  <c r="I286" i="1"/>
  <c r="AH283" i="1"/>
  <c r="AH282" i="1"/>
  <c r="AH284" i="1"/>
  <c r="AH285" i="1"/>
  <c r="AH277" i="1"/>
  <c r="AH276" i="1"/>
  <c r="AH275" i="1"/>
  <c r="AH274" i="1"/>
  <c r="I278" i="1"/>
  <c r="I276" i="1"/>
  <c r="I262" i="1"/>
  <c r="I260" i="1"/>
  <c r="I242" i="1"/>
  <c r="AH240" i="1"/>
  <c r="AH227" i="1"/>
  <c r="AH226" i="1"/>
  <c r="AH222" i="1"/>
  <c r="I165" i="1"/>
  <c r="I207" i="1"/>
  <c r="I188" i="1"/>
  <c r="I209" i="1"/>
  <c r="AH204" i="1"/>
  <c r="AH205" i="1"/>
  <c r="AH206" i="1"/>
  <c r="I189" i="1"/>
  <c r="I176" i="1"/>
  <c r="I170" i="1"/>
  <c r="I150" i="1"/>
  <c r="AH147" i="1"/>
  <c r="I147" i="1"/>
  <c r="I131" i="1"/>
  <c r="I120" i="1"/>
  <c r="I106" i="1"/>
  <c r="I76" i="1"/>
  <c r="I70" i="1"/>
  <c r="AH49" i="1"/>
  <c r="I47" i="1"/>
  <c r="I38" i="1"/>
  <c r="I35" i="1"/>
  <c r="I31" i="1"/>
  <c r="I29" i="1"/>
  <c r="I27" i="1"/>
  <c r="I20" i="1"/>
  <c r="AH16" i="1"/>
  <c r="AH11" i="1" l="1"/>
  <c r="AH261" i="1" l="1"/>
  <c r="AH28" i="1" l="1"/>
  <c r="AH26" i="1"/>
  <c r="AH127" i="1" l="1"/>
  <c r="AH111" i="1"/>
  <c r="AH39" i="1"/>
  <c r="AH123" i="1" l="1"/>
  <c r="AH122" i="1"/>
  <c r="AH208" i="1" l="1"/>
  <c r="AH165" i="1"/>
  <c r="AH188" i="1"/>
  <c r="AH207" i="1"/>
  <c r="AH260" i="1"/>
  <c r="AH259" i="1"/>
  <c r="AH262" i="1"/>
  <c r="AH271" i="1"/>
  <c r="AH270" i="1"/>
  <c r="AH269" i="1"/>
  <c r="AH268" i="1"/>
  <c r="AH267" i="1"/>
  <c r="AH266" i="1"/>
  <c r="AH265" i="1"/>
  <c r="AH264" i="1"/>
  <c r="AH263" i="1"/>
  <c r="AH248" i="1" l="1"/>
  <c r="AH239" i="1"/>
  <c r="AH229" i="1"/>
  <c r="AH223" i="1"/>
  <c r="AH225" i="1"/>
  <c r="AH228" i="1"/>
  <c r="AH272" i="1"/>
  <c r="AH224" i="1"/>
  <c r="AH252" i="1"/>
  <c r="AH230" i="1"/>
  <c r="AH251" i="1"/>
  <c r="AH250" i="1"/>
  <c r="AH244" i="1"/>
  <c r="AH243" i="1"/>
  <c r="AH258" i="1"/>
  <c r="AH257" i="1"/>
  <c r="AH256" i="1"/>
  <c r="AH237" i="1"/>
  <c r="AH236" i="1"/>
  <c r="AH235" i="1"/>
  <c r="AH234" i="1"/>
  <c r="AH241" i="1"/>
  <c r="AH242" i="1"/>
  <c r="AH273" i="1"/>
  <c r="AH232" i="1"/>
  <c r="AH233" i="1"/>
  <c r="AH231" i="1"/>
  <c r="AH238" i="1"/>
  <c r="AH255" i="1"/>
  <c r="AH254" i="1"/>
  <c r="AH253" i="1"/>
  <c r="AH247" i="1"/>
  <c r="AH246" i="1"/>
  <c r="AH245" i="1"/>
  <c r="AH281" i="1"/>
  <c r="AH280" i="1"/>
  <c r="AH279" i="1"/>
  <c r="AH278" i="1"/>
  <c r="AH15" i="1"/>
  <c r="AH14" i="1"/>
  <c r="I14" i="1"/>
  <c r="AH203" i="1" l="1"/>
  <c r="AH202" i="1"/>
  <c r="AH201" i="1"/>
  <c r="I180" i="1" l="1"/>
  <c r="I160" i="1"/>
  <c r="I166" i="1"/>
  <c r="I111" i="1" l="1"/>
  <c r="I110" i="1"/>
  <c r="I61" i="1" l="1"/>
  <c r="I59" i="1"/>
  <c r="AH82" i="1" l="1"/>
  <c r="I82" i="1"/>
  <c r="AH80" i="1"/>
  <c r="AH76" i="1"/>
  <c r="AH77" i="1"/>
  <c r="AH78" i="1"/>
  <c r="AH79" i="1"/>
  <c r="AH81" i="1"/>
  <c r="AH66" i="1" l="1"/>
  <c r="AH218" i="1" l="1"/>
  <c r="AF217" i="1"/>
  <c r="AD217" i="1"/>
  <c r="AB217" i="1"/>
  <c r="Z217" i="1"/>
  <c r="X217" i="1"/>
  <c r="V217" i="1"/>
  <c r="T217" i="1"/>
  <c r="R217" i="1"/>
  <c r="P217" i="1"/>
  <c r="N217" i="1"/>
  <c r="L217" i="1"/>
  <c r="J217" i="1"/>
  <c r="AH216" i="1"/>
  <c r="I216" i="1"/>
  <c r="AH217" i="1" l="1"/>
  <c r="AH200" i="1"/>
  <c r="AH199" i="1"/>
  <c r="AH198" i="1"/>
  <c r="AH197" i="1"/>
  <c r="AH196" i="1"/>
  <c r="I195" i="1"/>
  <c r="AH194" i="1"/>
  <c r="AH193" i="1"/>
  <c r="AH192" i="1"/>
  <c r="AH191" i="1"/>
  <c r="AH190" i="1"/>
  <c r="AH61" i="1" l="1"/>
  <c r="AH48" i="1" l="1"/>
  <c r="AH40" i="1"/>
  <c r="AH32" i="1" l="1"/>
  <c r="AH12" i="1" l="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2" i="1"/>
  <c r="AH63" i="1"/>
  <c r="AH64" i="1"/>
  <c r="AH65" i="1"/>
  <c r="AH67" i="1"/>
  <c r="AH68" i="1"/>
  <c r="AH69" i="1"/>
  <c r="AH70" i="1"/>
  <c r="AH71" i="1"/>
  <c r="AH72" i="1"/>
  <c r="AH73" i="1"/>
  <c r="AH74" i="1"/>
  <c r="AH75"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2" i="1"/>
  <c r="AH114" i="1"/>
  <c r="AH115" i="1"/>
  <c r="AH116" i="1"/>
  <c r="AH113" i="1"/>
  <c r="AH117" i="1"/>
  <c r="AH118" i="1"/>
  <c r="AH119" i="1"/>
  <c r="AH120" i="1"/>
  <c r="AH124" i="1"/>
  <c r="AH125" i="1"/>
  <c r="AH126" i="1"/>
  <c r="AH128" i="1"/>
  <c r="AH129" i="1"/>
  <c r="AH130" i="1"/>
  <c r="AH131" i="1"/>
  <c r="AH148" i="1"/>
  <c r="AH150" i="1"/>
  <c r="AH151" i="1"/>
  <c r="AH152" i="1"/>
  <c r="AH153" i="1"/>
  <c r="AH154" i="1"/>
  <c r="AH155" i="1"/>
  <c r="AH156" i="1"/>
  <c r="AH157" i="1"/>
  <c r="AH159" i="1"/>
  <c r="AH160" i="1"/>
  <c r="AH161" i="1"/>
  <c r="AH163" i="1"/>
  <c r="AH164" i="1"/>
  <c r="AH166" i="1"/>
  <c r="AH168" i="1"/>
  <c r="AH174" i="1"/>
  <c r="AH175" i="1"/>
  <c r="AH182" i="1"/>
  <c r="AH183" i="1"/>
  <c r="AH184" i="1"/>
  <c r="AH185" i="1"/>
  <c r="AH187" i="1"/>
  <c r="I130" i="1" l="1"/>
  <c r="I128" i="1"/>
  <c r="I117" i="1"/>
  <c r="I10" i="1" l="1"/>
  <c r="I49" i="1"/>
  <c r="I42" i="1"/>
  <c r="A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tc={12ADD56A-200A-46B3-B01B-EB1A52AEC18A}</author>
  </authors>
  <commentList>
    <comment ref="I7"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tc={75E44DED-DABB-4FF4-8F71-B0878D3E2A16}</author>
  </authors>
  <commentList>
    <comment ref="I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tc={BC4A62D5-78C2-40CC-8469-FC7F44F5CF36}</author>
  </authors>
  <commentList>
    <comment ref="I7"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tc={12ADD56A-200A-46B5-B01B-EB1A52AEC18A}</author>
  </authors>
  <commentList>
    <comment ref="I7"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tc={12ADD56A-200A-46B4-B01B-EB1A52AEC18A}</author>
  </authors>
  <commentList>
    <comment ref="I7"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tc={6EDF344A-DD17-4223-B23E-432D39BDD7C6}</author>
  </authors>
  <commentList>
    <comment ref="I7" authorId="0" shapeId="0" xr:uid="{00000000-0006-0000-05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tc={D4D6284F-DA48-42DB-8298-066A90A3ADF0}</author>
  </authors>
  <commentList>
    <comment ref="I7" authorId="0" shapeId="0" xr:uid="{00000000-0006-0000-06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tc={1FCA19B3-549A-4EB4-92E6-2B2E2B491DCE}</author>
  </authors>
  <commentList>
    <comment ref="I7" authorId="0" shapeId="0" xr:uid="{00000000-0006-0000-07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sharedStrings.xml><?xml version="1.0" encoding="utf-8"?>
<sst xmlns="http://schemas.openxmlformats.org/spreadsheetml/2006/main" count="26381" uniqueCount="881">
  <si>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</si>
  <si>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</si>
  <si>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</si>
  <si>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</si>
  <si>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</si>
  <si>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</si>
  <si>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</si>
  <si>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</si>
  <si>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</si>
  <si>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</si>
  <si>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</si>
  <si>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</si>
  <si>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</si>
  <si>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</si>
  <si>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</si>
  <si>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</si>
  <si>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</si>
  <si>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</si>
  <si>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</si>
  <si>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</si>
  <si>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</si>
  <si>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</si>
  <si>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</si>
  <si>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</si>
  <si>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</si>
  <si>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</si>
  <si>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</si>
  <si>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</si>
  <si>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</si>
  <si>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</si>
  <si>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</si>
  <si>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</si>
  <si>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</si>
  <si>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</si>
  <si>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</si>
  <si>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</si>
  <si>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</si>
  <si>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</si>
  <si>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</si>
  <si>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</si>
  <si>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</si>
  <si>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</si>
  <si>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</si>
  <si>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</si>
  <si>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</si>
  <si>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</si>
  <si>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</si>
  <si>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</si>
  <si>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</si>
  <si>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</si>
  <si>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</si>
  <si>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</si>
  <si>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</si>
  <si>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</si>
  <si>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</si>
  <si>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</si>
  <si>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</si>
  <si>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</si>
  <si>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</si>
  <si>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</si>
  <si>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</si>
  <si>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</si>
  <si>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</si>
  <si>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</si>
  <si>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</si>
  <si>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</si>
  <si>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</si>
  <si>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</si>
  <si>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</si>
  <si>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</si>
  <si>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</si>
  <si>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</si>
  <si>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</si>
  <si>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</si>
  <si>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</si>
  <si>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</si>
  <si>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</si>
  <si>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</si>
  <si>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</si>
  <si>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</si>
  <si>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</si>
  <si>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</si>
  <si>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</si>
  <si>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</si>
  <si>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</si>
  <si>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</si>
  <si>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</si>
  <si>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</si>
  <si>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</si>
  <si>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</si>
  <si>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</si>
  <si>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</si>
  <si>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</si>
  <si>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</si>
  <si>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</si>
  <si>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</si>
  <si>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</si>
  <si>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</si>
  <si>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</si>
  <si>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</si>
  <si>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</si>
  <si>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</si>
  <si>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</si>
  <si>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</si>
  <si>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</si>
  <si>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</si>
  <si>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</si>
  <si>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</si>
  <si>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</si>
  <si>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</si>
  <si>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</si>
  <si>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</si>
  <si>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</si>
  <si>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</si>
  <si>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</si>
  <si>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</si>
  <si>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</si>
  <si>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</si>
  <si>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</si>
  <si>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</si>
  <si>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</si>
  <si>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</si>
  <si>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</si>
  <si>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</si>
  <si>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</si>
  <si>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</si>
  <si>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</si>
  <si>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</si>
  <si>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</si>
  <si>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</si>
  <si>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</si>
  <si>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</si>
  <si>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</si>
  <si>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</si>
  <si>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</si>
  <si>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</si>
  <si>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</si>
  <si>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</si>
  <si>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</si>
  <si>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</si>
  <si>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</si>
  <si>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</si>
  <si>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</si>
  <si>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</si>
  <si>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</si>
  <si>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</si>
  <si>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</si>
  <si>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</si>
  <si>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</si>
  <si>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</si>
  <si>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</si>
  <si>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</si>
  <si>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</si>
  <si>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</si>
  <si>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</si>
  <si>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</si>
  <si>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</si>
  <si>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</si>
  <si>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</si>
  <si>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</si>
  <si>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</si>
  <si>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</si>
  <si>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</si>
  <si>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</si>
  <si>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</si>
  <si>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</si>
  <si>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</si>
  <si>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</si>
  <si>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</si>
  <si>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</si>
  <si>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</si>
  <si>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</si>
  <si>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</si>
  <si>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</si>
  <si>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</si>
  <si>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</si>
  <si>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</si>
  <si>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</si>
  <si>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</si>
  <si>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</si>
  <si>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</si>
  <si>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</si>
  <si>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</si>
  <si>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</si>
  <si>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</si>
  <si>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</si>
  <si>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</si>
  <si>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</si>
  <si>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</si>
  <si>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</si>
  <si>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</si>
  <si>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</si>
  <si>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</si>
  <si>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</si>
  <si>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</si>
  <si>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</si>
  <si>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</si>
  <si>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</si>
  <si>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</si>
  <si>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</si>
  <si>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</si>
  <si>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</si>
  <si>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</si>
  <si>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</si>
  <si>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</si>
  <si>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</si>
  <si>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</si>
  <si>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</si>
  <si>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</si>
  <si>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</si>
  <si>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</si>
  <si>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</si>
  <si>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</si>
  <si>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</si>
  <si>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</si>
  <si>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</si>
  <si>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</si>
  <si>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</si>
  <si>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</si>
  <si>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</si>
  <si>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</si>
  <si>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</si>
  <si>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</si>
  <si>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</si>
  <si>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</si>
  <si>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</si>
  <si>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</si>
  <si>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</si>
  <si>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</si>
  <si>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</si>
  <si>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</si>
  <si>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</si>
  <si>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</si>
  <si>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</si>
  <si>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</si>
  <si>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</si>
  <si>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</si>
  <si>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</si>
  <si>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</si>
  <si>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</si>
  <si>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</si>
  <si>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</si>
  <si>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</si>
  <si>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</si>
  <si>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</si>
  <si>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</si>
  <si>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</si>
  <si>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</si>
  <si>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</si>
  <si>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</si>
  <si>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</si>
  <si>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</si>
  <si>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</si>
  <si>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</si>
  <si>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</si>
  <si>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</si>
  <si>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</si>
  <si>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</si>
  <si>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</si>
  <si>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</si>
  <si>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</si>
  <si>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</si>
  <si>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</si>
  <si>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</si>
  <si>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</si>
  <si>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</si>
  <si>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</si>
  <si>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</si>
  <si>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</si>
  <si>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</si>
  <si>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</si>
  <si>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</si>
  <si>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</si>
  <si>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</si>
  <si>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</si>
  <si>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</si>
  <si>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</si>
  <si>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</si>
  <si>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</si>
  <si>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</si>
  <si>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</si>
  <si>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</si>
  <si>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</si>
  <si>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</si>
  <si>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</si>
  <si>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</si>
  <si>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</si>
  <si>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</si>
  <si>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</si>
  <si>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</si>
  <si>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</si>
  <si>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</si>
  <si>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</si>
  <si>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</si>
  <si>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</si>
  <si>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</si>
  <si>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</si>
  <si>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</si>
  <si>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</si>
  <si>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</si>
  <si>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</si>
  <si>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</si>
  <si>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</si>
  <si>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</si>
  <si>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</si>
  <si>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</si>
  <si>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</si>
  <si>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</si>
  <si>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</si>
  <si>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</si>
  <si>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</si>
  <si>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</si>
  <si>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</si>
  <si>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</si>
  <si>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</si>
  <si>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</si>
  <si>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</si>
  <si>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</si>
  <si>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</si>
  <si>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</si>
  <si>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</si>
  <si>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</si>
  <si>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</si>
  <si>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</si>
  <si>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</si>
  <si>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</si>
  <si>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</si>
  <si>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</si>
  <si>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</si>
  <si>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</si>
  <si>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</si>
  <si>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</si>
  <si>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</si>
  <si>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</si>
  <si>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</si>
  <si>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</si>
  <si>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</si>
  <si>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</si>
  <si>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</si>
  <si>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</si>
  <si>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</si>
  <si>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</si>
  <si>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</si>
  <si>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</si>
  <si>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</si>
  <si>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</si>
  <si>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</si>
  <si>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</si>
  <si>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</si>
  <si>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</si>
  <si>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</si>
  <si>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</si>
  <si>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</si>
  <si>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</si>
  <si>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</si>
  <si>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</si>
  <si>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</si>
  <si>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</si>
  <si>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</si>
  <si>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</si>
  <si>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</si>
  <si>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</si>
  <si>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</si>
  <si>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</si>
  <si>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</si>
  <si>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</si>
  <si>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</si>
  <si>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</si>
  <si>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</si>
  <si>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</si>
  <si>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</si>
  <si>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</si>
  <si>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</si>
  <si>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</si>
  <si>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</si>
  <si>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</si>
  <si>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</si>
  <si>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</si>
  <si>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</si>
  <si>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</si>
  <si>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</si>
  <si>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</si>
  <si>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</si>
  <si>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</si>
  <si>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</si>
  <si>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</si>
  <si>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</si>
  <si>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</si>
  <si>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</si>
  <si>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</si>
  <si>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</si>
  <si>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</si>
  <si>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</si>
  <si>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</si>
  <si>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</si>
  <si>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</si>
  <si>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</si>
  <si>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</si>
  <si>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</si>
  <si>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</si>
  <si>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</si>
  <si>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</si>
  <si>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</si>
  <si>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</si>
  <si>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</si>
  <si>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</si>
  <si>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</si>
  <si>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</si>
  <si>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</si>
  <si>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</si>
  <si>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</si>
  <si>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</si>
  <si>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</si>
  <si>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</si>
  <si>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</si>
  <si>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</si>
  <si>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</si>
  <si>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</si>
  <si>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</si>
  <si>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</si>
  <si>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</si>
  <si>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</si>
  <si>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</si>
  <si>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</si>
  <si>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</si>
  <si>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</si>
  <si>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</si>
  <si>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</si>
  <si>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</si>
  <si>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</si>
  <si>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</si>
  <si>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</si>
  <si>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</si>
  <si>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</si>
  <si>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</si>
  <si>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</si>
  <si>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</si>
  <si>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</si>
  <si>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</si>
  <si>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</si>
  <si>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</si>
  <si>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</si>
  <si>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</si>
  <si>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</si>
  <si>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</si>
  <si>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</si>
  <si>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</si>
  <si>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</si>
  <si>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</si>
  <si>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</si>
  <si>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</si>
  <si>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</si>
  <si>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</si>
  <si>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</si>
  <si>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</si>
  <si>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</si>
  <si>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</si>
  <si>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</si>
  <si>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</si>
  <si>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</si>
  <si>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</si>
  <si>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</si>
  <si>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</si>
  <si>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</si>
  <si>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</si>
  <si>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</si>
  <si>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</si>
  <si>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</si>
  <si>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</si>
  <si>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</si>
  <si>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</si>
  <si>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</si>
  <si>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</si>
  <si>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</si>
  <si>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</si>
  <si>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</si>
  <si>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</si>
  <si>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</si>
  <si>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</si>
  <si>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</si>
  <si>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</si>
  <si>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</si>
  <si>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</si>
  <si>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</si>
  <si>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</si>
  <si>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</si>
  <si>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</si>
  <si>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</si>
  <si>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</si>
  <si>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</si>
  <si>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</si>
  <si>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</si>
  <si>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</si>
  <si>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</si>
  <si>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</si>
  <si>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</si>
  <si>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</si>
  <si>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</si>
  <si>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</si>
  <si>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</si>
  <si>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</si>
  <si>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</si>
  <si>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</si>
  <si>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</si>
  <si>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</si>
  <si>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</si>
  <si>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</si>
  <si>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</si>
  <si>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</si>
  <si>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</si>
  <si>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</si>
  <si>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</si>
  <si>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</si>
  <si>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</si>
  <si>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</si>
  <si>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</si>
  <si>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</si>
  <si>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</si>
  <si>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</si>
  <si>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</si>
  <si>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</si>
  <si>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</si>
  <si>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</si>
  <si>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</si>
  <si>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</si>
  <si>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</si>
  <si>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</si>
  <si>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</si>
  <si>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</si>
  <si>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</si>
  <si>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</si>
  <si>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</si>
  <si>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</si>
  <si>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</si>
  <si>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</si>
  <si>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</si>
  <si>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</si>
  <si>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</si>
  <si>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</si>
  <si>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</si>
  <si>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</si>
  <si>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</si>
  <si>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</si>
  <si>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</si>
  <si>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</si>
  <si>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</si>
  <si>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</si>
  <si>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</si>
  <si>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</si>
  <si>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</si>
  <si>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</si>
  <si>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</si>
  <si>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</si>
  <si>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</si>
  <si>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</si>
  <si>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</si>
  <si>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</si>
  <si>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</si>
  <si>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</si>
  <si>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</si>
  <si>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</si>
  <si>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</si>
  <si>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</si>
  <si>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</si>
  <si>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</si>
  <si>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</si>
  <si>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</si>
  <si>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</si>
  <si>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</si>
  <si>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</si>
  <si>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</si>
  <si>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</si>
  <si>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</si>
  <si>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</si>
  <si>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</si>
  <si>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</si>
  <si>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</si>
  <si>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</si>
  <si>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</si>
  <si>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</si>
  <si>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</si>
  <si>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</si>
  <si>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</si>
  <si>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</si>
  <si>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</si>
  <si>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</si>
  <si>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</si>
  <si>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</si>
  <si>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</si>
  <si>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</si>
  <si>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</si>
  <si>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</si>
  <si>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</si>
  <si>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</si>
  <si>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</si>
  <si>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</si>
  <si>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</si>
  <si>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</si>
  <si>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</si>
  <si>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</si>
  <si>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</si>
  <si>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</si>
  <si>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</si>
  <si>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</si>
  <si>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</si>
  <si>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</si>
  <si>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</si>
  <si>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</si>
  <si>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</si>
  <si>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</si>
  <si>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</si>
  <si>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</si>
  <si>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</si>
  <si>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</si>
  <si>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</si>
  <si>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</si>
  <si>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</si>
  <si>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</si>
  <si>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</si>
  <si>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</si>
  <si>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</si>
  <si>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</si>
  <si>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</si>
  <si>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</si>
  <si>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</si>
  <si>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</si>
  <si>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</si>
  <si>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</si>
  <si>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</si>
  <si>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</si>
  <si>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</si>
  <si>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</si>
  <si>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</si>
  <si>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</si>
  <si>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</si>
  <si>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</si>
  <si>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</si>
  <si>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</si>
  <si>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</si>
  <si>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</si>
  <si>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</si>
  <si>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</si>
  <si>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</si>
  <si>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</si>
  <si>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</si>
  <si>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</si>
  <si>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</si>
  <si>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</si>
  <si>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</si>
  <si>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</si>
  <si>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</si>
  <si>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</si>
  <si>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</si>
  <si>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</si>
  <si>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</si>
  <si>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</si>
  <si>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</si>
  <si>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</si>
  <si>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</si>
  <si>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</si>
  <si>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</si>
  <si>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</si>
  <si>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</si>
  <si>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</si>
  <si>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</si>
  <si>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</si>
  <si>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</si>
  <si>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</si>
  <si>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</si>
  <si>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</si>
  <si>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</si>
  <si>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</si>
  <si>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</si>
  <si>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</si>
  <si>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</si>
  <si>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</si>
  <si>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</si>
  <si>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</si>
  <si>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</si>
  <si>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</si>
  <si>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</si>
  <si>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</si>
  <si>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</si>
  <si>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</si>
  <si>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</si>
  <si>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</si>
  <si>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</si>
  <si>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</si>
  <si>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</si>
  <si>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</si>
  <si>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</si>
  <si>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</si>
  <si>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</si>
  <si>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</si>
  <si>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</si>
  <si>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</si>
  <si>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</si>
  <si>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</si>
  <si>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</si>
  <si>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</si>
  <si>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</si>
  <si>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</si>
  <si>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</si>
  <si>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</si>
  <si>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</si>
  <si>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</si>
  <si>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</si>
  <si>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</si>
  <si>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</si>
  <si>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</si>
  <si>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</si>
  <si>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</si>
  <si>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</si>
  <si>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</si>
  <si>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</si>
  <si>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</si>
  <si>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</si>
  <si>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</si>
  <si>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</si>
  <si>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</si>
  <si>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</si>
  <si>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</si>
  <si>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</si>
  <si>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</si>
  <si>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</si>
  <si>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</si>
  <si>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</si>
  <si>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</si>
  <si>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</si>
  <si>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</si>
  <si>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</si>
  <si>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</si>
  <si>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</si>
  <si>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</si>
  <si>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</si>
  <si>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</si>
  <si>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</si>
  <si>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</si>
  <si>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</si>
  <si>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</si>
  <si>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</si>
  <si>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</si>
  <si>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</si>
  <si>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</si>
  <si>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</si>
  <si>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</si>
  <si>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</si>
  <si>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</si>
  <si>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</si>
  <si>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</si>
  <si>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</si>
  <si>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</si>
  <si>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</si>
  <si>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</si>
  <si>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</si>
  <si>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</si>
  <si>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</si>
  <si>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</si>
  <si>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</si>
  <si>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</si>
  <si>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</si>
  <si>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</si>
  <si>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</si>
  <si>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</si>
  <si>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</si>
  <si>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</si>
  <si>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</si>
  <si>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</si>
  <si>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</si>
  <si>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</si>
  <si>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</si>
  <si>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</si>
  <si>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</si>
  <si>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</si>
  <si>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</si>
  <si>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</si>
  <si>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</si>
  <si>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</si>
  <si>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</si>
  <si>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</si>
  <si>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</si>
  <si>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</si>
  <si>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</si>
  <si>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</si>
  <si>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</si>
  <si>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</si>
  <si>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</si>
  <si>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</si>
  <si>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</si>
  <si>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</si>
  <si>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</si>
  <si>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</si>
  <si>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</si>
  <si>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</si>
  <si>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</si>
  <si>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</si>
  <si>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</si>
  <si>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</si>
  <si>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</si>
  <si>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</si>
  <si>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</si>
  <si>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</si>
  <si>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</si>
  <si>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</si>
  <si>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</si>
  <si>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</si>
  <si>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</si>
  <si>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</si>
  <si>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</si>
  <si>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</si>
  <si>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</si>
  <si>
    <t>Laura Marcela Acuña</t>
  </si>
  <si>
    <t>Adelantar procesos de mediación de conflictos y construcción de pactos con participación ciudadana.</t>
  </si>
  <si>
    <t>Justificación</t>
  </si>
  <si>
    <t>Se hace necesario cambiar la redacción de esta actividad teniendo en cuenta que no se suscriben 17 pactos en esta vigencia si no 18, en los cuales intervienen diferentes procesos de mediación configurados por sus etapas, de tal manera que podamos ir reportando el avance de cada etapa surtida para lograr la firma del pacto y no solo el pacto firmado.</t>
  </si>
  <si>
    <r>
      <rPr>
        <b/>
        <sz val="12"/>
        <color rgb="FFFF0000"/>
        <rFont val="Arial"/>
        <family val="2"/>
      </rPr>
      <t xml:space="preserve">Actividad estratégica - Subdirección de Promoción de la Participación - </t>
    </r>
    <r>
      <rPr>
        <sz val="12"/>
        <color rgb="FFFF0000"/>
        <rFont val="Arial"/>
        <family val="2"/>
      </rPr>
      <t>Implementar una (1) estrategia para promover expresiones y acciones diversas e innovadoras de participación ciudadana y social para aportar a sujetos y procesos activos en la sostenibilidad del nuevo contrato social.</t>
    </r>
  </si>
  <si>
    <t xml:space="preserve">De acuerdo con correo electrónico proveniente de la Dirección General, fuimos informados que la estrategia Juntos Cuidamos Bogotá fue replanteada por parte del despacho de la Alcaldía Mayor de Bogotá desde el mes de noviembre de 2022, razón por la cual no se ha requerido apoyo de los y las articuladoras de la SPP. En este sentido, solicitamos eliminar la actividad. </t>
  </si>
  <si>
    <t>Se modifica lel porcentaje programado para la actividad,  lo anterior teniendo en cuenta que hasta el mes de marzo se contó con la totalidad del personal en territorio para iniciar con los acercamientos y gestiones pertinentes.</t>
  </si>
  <si>
    <t xml:space="preserve">se amplía 2 meses la ejecución, lo anterior debido a los tiempos empleados en conseguir el perfil del profesional encargado de diseñar la metrología. La persona fue apenas seleccionada la semana pasada, y teniendo en cuenta los tiempos de contratación actuales de la entidad se prevé que la contratación se dé durante el mes de abril y que la actividad se lleve a cabo durante los meses de mayo, junio y julio. Se modifica fecha inicial y final de la actividad </t>
  </si>
  <si>
    <t>Se corre un mes la ejecución toda vez que no se alcanzó a abrir la convocatoria durante el mes de marzo. Lo anterior debido principalmente a la necesidad de coordinación con otros entidades y aprobación documental por parte de estas. Si bien se modifica fecha de inicio de la actividad no se modifica fecha de finalización. </t>
  </si>
  <si>
    <t>Entregar incentivos a 19 organizaciones de propiedad horizontal</t>
  </si>
  <si>
    <t>La entrega de los incentivos a los Consejos Locales de Propiedad Horizontal y el Distrital se realizarán en el día de la Propiedad Horizontal en el mes de Agosto y se solicita ajuste por error de digitación del número de Consejos Locales, dado que estos son 19 y no 24</t>
  </si>
  <si>
    <t>31/09/2023</t>
  </si>
  <si>
    <t>En el marco del memorando de entendimiento con la Universidad del Rosario, el aliado estratégico solicita el cambio de fecha</t>
  </si>
  <si>
    <t>Para el desarrollo de los papers las temáticas son validadas con la Dirección General de la entidad. Este proceso este año tuvo algunas demoras en la selección por la cantidad de posibilidades y debido a que se tuvo que coordinar con Observatorio para garantizar la no repetición de temas a abordar. Este proceso administrativo de aprobación tardó más de lo esperado, razón por la cual se realiza dicha solicitud</t>
  </si>
  <si>
    <t>Teniendo en cuenta las fechas definidas para el Seminario Internacional de Presupuestos Participativos (26, 27 y 28 de julio) se identifica la necesidad de mover la fecha de finalización de la actividad pues esta estaba programada para el mes de mayo. Sin embargo, no se modifica la fecha de inicio, teniendo en cuenta que desde el mes de marzo se está llevando acciones desde el equipo de Escuela para dar cumplimiento a la actividad</t>
  </si>
  <si>
    <t>Definir el Mapa de conocimiento de la entidad</t>
  </si>
  <si>
    <t xml:space="preserve">Se requiere crear esta actividad con el fin de dejar constancia en este plan es explícita para garantizar el cumplimiento de los lineamientos contenidos en la política. </t>
  </si>
  <si>
    <t>Mapa de conocimiento de la entidad</t>
  </si>
  <si>
    <t>Juan Camilo Mantilla</t>
  </si>
  <si>
    <t xml:space="preserve">Se ajusta la magnitud de la actividad, ya que la realización de los programas puede estar sujeto a ajustes durante la vigencia. Adicionalmente, se amplia la descripción de la actividad para incorporar actividades con organizaciones comunales y de propiedad horizontal. </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</si>
  <si>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</si>
  <si>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</si>
  <si>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 xml:space="preserve">Diseñar la estrategia de difusión del portafolio de servicios institucional con las demás subdirecciones y la Secretaria General - Servicio a la ciudadanía 
</t>
  </si>
  <si>
    <t xml:space="preserve">Teniendo en cuenta las articulaciones y la búsqueda realizada desde la Subdirección de Promoción, se evidenció que esta actividad no corresponde como tal, a una estrategia metodológica para ser creada en un documento parametrizado en el Sigparticipo de la entidad, si no que surgió más, como la creación de una herramienta o lineamiento para que los funcionarios y servidores del IDPAC bajaran a territorio la oferta de servicios en un mismo lenguaje o dialogo con la comunidad.
Para ello se define que la elaboración de los parámetros de la estrategia del portafolio de servicios deberá ser diseñada por la Oficina asesora de Comunicaciones y la Oficina Asesora de planeación, lo anterior lo soportan las actas de reunión de directivos correspondientes al 4 de marzo de 2022 y del 5 de Julio de 2022.
Así las cosas,  se realizó mesa de trabajo y acercamiento con la oficina Asesora de Comunicaciones quien al respecto contextualizó el enfoque por el cual surge esta actividad en la entidad para el año 2022, razón por la cual se determina que debe ajustarse más a realizar una batería de herramientas para la difusión del portafolio en el territorio que unifique la oferta institucional. 
</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</si>
  <si>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</si>
  <si>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</si>
  <si>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</si>
  <si>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</si>
  <si>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</si>
  <si>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Presentar con corte trimestral al Comité Institucional de Gestión y Desempeño, la recopilación de las sugerencias ciudadanas allegadas al Instituto.</t>
  </si>
  <si>
    <t>Se solicita la modificación de la fecha final de esta actividad, puesto que,  la elaboración del Módulo de Inspección Vigilancia y Control estaba proyectado a tres meses para cumplir con el alcance definido, sin embargo, el profesional fue contratado por la Subdirección de Asuntos Comunales por dos meses teniendo en cuenta que podían adicionar el contrato por un mes más y así cumplir con lo proyectado, pero esto no fue posible y cesaron las actividades por parte del desarrollador hasta que se le contrate de nuevo. Con el fin de garantizar la calidad y eficiencia en la elaboración del mencionado módulo, la Subdirección de Asuntos Comunales se encuentra en el proceso de contratar al profesional que pueda finalizar satisfactoriamente este proyecto y el alcance proyectado.
Esta ampliación permitiría asegurar que el profesional tenga el tiempo necesario para realizar un trabajo completo y exhaustivo cumpliendo con todos los requisitos y estándares establecidos. Además, contribuirá a que el módulo de Inspección Vigilancia y Control sea desarrollado de manera óptima y cumpla con los objetivos previstos.</t>
  </si>
  <si>
    <t>Se solicita la modificación de la fecha final de esta actividad, teniendo en cuenta que aún no se ha enviado el documento a la Oficina Asesora de Planeación para su revisión, aprobación y visto bueno, este se radicará el día 30 de junio.  
Reconocemos la importancia de cumplir con los plazos establecidos y comprendemos los inconvenientes que una ampliación puede ocasionar, sin embargo, con el fin de garantizar un análisis exhaustivo y una implementación exitosa, es crucial contar con el tiempo suficiente para la revisión y aprobación correspondientes.</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</si>
  <si>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</si>
  <si>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Reporte que indique la fecha de elección y la expedición auto de reconocimiento</t>
  </si>
  <si>
    <t>Se solicita ajuste en el nombre de la evidencia, dado que el reporte generado por la SAC para el seguimiento de elecciones no corresponde a un reporte de incidencia de la jornada electoral</t>
  </si>
  <si>
    <t xml:space="preserve">Matriz de seguimiento
Evidencias organizadas por carpetas
Informe de ejecución semestral </t>
  </si>
  <si>
    <t xml:space="preserve">Se solicita ajuste en el nombre actividad, nombre evidencia y cumplimiento de la actividad, teniendo en cuenta que el Decreto se expidió el pasado 6 de Junio y en las mesas de trabajo se acordaron reportes semestrales, por lo tanto, el primer reporte sería en el mes de agosto. Así mismo, el seguimiento se reflejará en informe de ejecución </t>
  </si>
  <si>
    <t xml:space="preserve">Se solicita la modificación de la fecha final de la actividad, puesto que no se ha podido realizar el proceso de contratación dado que a la fecha, solo se ha recibido la cotización de un proveedor aún cuando se ha solicitado a varias empresas </t>
  </si>
  <si>
    <t>Se solicita la modificación de la actividad, puesto que no se socializó el Plan y no se pudo llevar a cabo la actividad</t>
  </si>
  <si>
    <t>Elaborar informe de ejecución semestral del plan de acción de la política pública comunal</t>
  </si>
  <si>
    <t xml:space="preserve">Teniendo en cuenta el cronograma de actividades planteado en la reunión realizada entre Secretaría General-Tecnologías de la Información, Dirección General y Oficina Asesora de Comunicaciones en donde se estipulo que la fecha final para entregar el nuevo portal web es en el mes de noviembre del 2023, se solicita ampliar la fecha final de la presente actividad.
</t>
  </si>
  <si>
    <t xml:space="preserve">Se realizó la gestión con entidades como Procuraduría, Secretaria de Transparencia de la Presidencia de la República y la Veeduría Distrital y estamos a la espera de la confirmación de la fecha de la jornada.
</t>
  </si>
  <si>
    <t xml:space="preserve">Se requiere modificar la fecha de finalización toda vez, que este Mapa debe ser construido con varias dependencias y aplicar la guía definida por la Secretaría General de la Alcaldía Mayor, entre los meses de junio y julio la OAP tiene a su cargo la respuesta a FURAG, Índice de Participación, Políticas Públicas, Convenios, Anteproyecto entre otros informes cuyo vencimiento fue en este período de tiempo.
</t>
  </si>
  <si>
    <t xml:space="preserve">Se solicita la modificación de la fecha final de la actividad, teniendo en cuenta que conforme al compromiso adquirido en el CIGD del mes de junio, el día 30 de junio se creó la solicitud de actualización de la  Política de Seguridad de la Información, bajo el código ST-1020, Sin embargo, a la fecha el documento se encuentra en revisión de la Oficina Asesora de Planeación.
</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</si>
  <si>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</si>
  <si>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</si>
  <si>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 xml:space="preserve">Esta actividad se fusionará con el evento de la gala de la participación por temas presupuestales no se puede llevar a cabo esta actividad de manera individual, por lo cual se solicita la eliminación.
</t>
  </si>
  <si>
    <t xml:space="preserve">Se solicita extender la fecha final para la entrega del informe a fin de incluir la revisión de los instrumentos de seguimiento a los programas y proyectos de política pública sectoriales y locales, además se tenga la versión final del informe diagramada.
</t>
  </si>
  <si>
    <t xml:space="preserve">Se solicita la modificación de los porcentajes programado debido a cambios realizados en el plan de acción de la línea de agendas y repertorios de acción colectiva y una redefinición del producto esperado. Se proyectó que el informe final se realizará en compañía del Observatorio de Conflictividad de Gobierno. 
</t>
  </si>
  <si>
    <t xml:space="preserve">Se solicita una modificación en la debido a la redefinición de los productos de la línea. Se definió que se realizará un artículo único sobre barrismo, el cual constará de 4 capítulos relacionados con: la legislación internacional del fútbol, el balance de los programas de fútbol en Bogotá, el sujeto dentro de las expresiones asociativas del fútbol y la perspectiva de género. 
</t>
  </si>
  <si>
    <t xml:space="preserve">El Observatorio se encuentra realizando la cartografía de la participación. Aunque ya se ha avanzado en la revisión de la intervención del IDPAC a través del modelo de fortalecimiento en Organizaciones Sociales, también se han presentado retrasos en la georreferenciación y en la recepción de la información. A esto se suma el trabajo que deberá realizarse para construir el storymap. Por lo anterior, se requiere la extensión de los plazos para su finalización. 
</t>
  </si>
  <si>
    <t xml:space="preserve">La subdirección, estableció realizar el pactatorio en el mes de septiembre en la semana de la participación por ende se necesita reprogramar los porcentajes de avance en la ejecución y postergarlo hasta el mes de septiembre.
</t>
  </si>
  <si>
    <t xml:space="preserve">Se solicita modificación de fecha de finalización de la actividad, dado que esta actividad está programada  para el mes de septiembre por decisión de la dirección y el equipo de los directivos. 
</t>
  </si>
  <si>
    <t xml:space="preserve">Entregar incentivos a 254 organizaciones comunales de primer y segundo grado  </t>
  </si>
  <si>
    <r>
      <t xml:space="preserve">Entregar incentivos a </t>
    </r>
    <r>
      <rPr>
        <sz val="12"/>
        <color rgb="FFFF0000"/>
        <rFont val="Arial"/>
        <family val="2"/>
      </rPr>
      <t xml:space="preserve">254 </t>
    </r>
    <r>
      <rPr>
        <sz val="12"/>
        <rFont val="Arial"/>
        <family val="2"/>
      </rPr>
      <t xml:space="preserve">organizaciones comunales de primer y segundo grado  </t>
    </r>
  </si>
  <si>
    <t xml:space="preserve">Se aumenta número de incentivos teniendo en cuenta las 30 juntas beneficiaras del convenio CIA 772-2022 suscrito entre el IDPAC y el FDLK, en atención a la actualización del proyecto de inversión en el SEGPLAN
</t>
  </si>
  <si>
    <t>Según lo acordado en el Comité Institucional de Gestión y Desempeño se modifica la fecha final de reporte de la actividad</t>
  </si>
  <si>
    <t>Miller Fajardo Lozano</t>
  </si>
  <si>
    <t>Darwin Faruth Hoyos Palacio</t>
  </si>
  <si>
    <t>Carolina Suarez Hurtado</t>
  </si>
  <si>
    <t>Sady Luz Casilla Urango</t>
  </si>
  <si>
    <t>Zaira Vanessa Roa Rodríguez</t>
  </si>
  <si>
    <t>Se solicita la ampliación de fecha final de la actividad, teniendo en cuenta que se están realizando los últimos ajustes al documento realizados por el Director General.</t>
  </si>
  <si>
    <t>Se solicita la modificación de la fecha final de la actividad, teniendo en cuenta que conforme al compromiso adquirido en el CIGD del mes de junio, el día 30 de junio se creó la solicitud de actualización de la  Política de Seguridad de la Información, bajo el código ST-1020, Sin embargo, a la fecha el documento se encuentra en revisión de la Oficina Asesora de Planeación.</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</si>
  <si>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</si>
  <si>
    <t xml:space="preserve">Se solicita la ampliación de la fecha de terminación toda vez que están pendientes algunos insumos que deben entregar las organizaciones de propiedad horizontal para elaboración de los incentivos por parte del operador contratado. </t>
  </si>
  <si>
    <t>Se modifica fecha de finalización de la actividad teniendo en cuenta que la misma fue programada para el 25 de noviembre por parte de la dirección</t>
  </si>
  <si>
    <t>Se solicita extender el tiempo teniendo en cuenta que hay temas que a su vez  hacen  parte de la Política de Seguridad de la Información que actualmente se encuentra en aprobación de la OAP.</t>
  </si>
  <si>
    <t>Se solicita modificación de la fecha final. De acuerdo a la agenda No. 2 de la convocatoria Obras con Saldo Pedagógico 2023, se amplia el plazo para la suscripción de convenios solidarios con el fin de garantizar la supervisión y la efectividad en la ejecución de la totalidad de las obras seleccionadas</t>
  </si>
  <si>
    <t>Esta actividad presenta retrasos en su ejecución debido a que: i) se definió como fecha de análisis el 30 de junio de 2023 y los descargables de la plataforma presentan inconvenientes en su descarga, especialmente el relacionado con organizaciones comunales; ii) la producción del informe implica los procesos de limpieza de las bases de Organizaciones Sociales, Organizaciones Comunales, Organizaciones de Propiedad Horizontal y Medios Comunitarios y no solo de Organizaciones Sociales como se había proyectado en un comienzo. A esto se suma el análisis y la realización de 4 tableros de control acordados con la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</si>
</sst>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3">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
      <sz val="11"/>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cellStyleXfs>
  <cellXfs count="347">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165"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7"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7"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7"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7"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165" fontId="12" fillId="15" borderId="1" xfId="6"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justify" vertical="center" wrapText="1"/>
      <protection locked="0"/>
    </xf>
    <xf numFmtId="0" fontId="19" fillId="3" borderId="0" xfId="1" applyFont="1" applyFill="1" applyAlignment="1" applyProtection="1">
      <alignment vertical="center" wrapText="1"/>
    </xf>
    <xf numFmtId="9" fontId="19" fillId="15" borderId="3" xfId="4" applyFont="1" applyFill="1" applyBorder="1" applyAlignment="1" applyProtection="1">
      <alignment vertical="center" wrapText="1"/>
    </xf>
    <xf numFmtId="9" fontId="19" fillId="15" borderId="1" xfId="0" applyNumberFormat="1" applyFont="1" applyFill="1" applyBorder="1" applyAlignment="1">
      <alignment horizontal="center" vertical="center" wrapText="1"/>
    </xf>
    <xf numFmtId="14" fontId="19" fillId="15" borderId="1" xfId="0" applyNumberFormat="1"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2" fillId="11" borderId="0" xfId="1" applyFont="1" applyFill="1" applyAlignment="1" applyProtection="1">
      <alignment vertical="center" wrapText="1"/>
    </xf>
    <xf numFmtId="0" fontId="19" fillId="15" borderId="1" xfId="0" applyFont="1" applyFill="1" applyBorder="1" applyAlignment="1">
      <alignment horizontal="center" vertical="center" wrapText="1"/>
    </xf>
    <xf numFmtId="0" fontId="4" fillId="15" borderId="0" xfId="1" applyFont="1" applyFill="1" applyAlignment="1" applyProtection="1">
      <alignment vertical="center" wrapText="1"/>
    </xf>
    <xf numFmtId="0" fontId="4" fillId="0" borderId="1" xfId="1" applyFont="1" applyBorder="1" applyAlignment="1" applyProtection="1">
      <alignment vertical="center" wrapText="1"/>
    </xf>
    <xf numFmtId="0" fontId="12" fillId="15" borderId="1" xfId="1" applyFont="1" applyFill="1" applyBorder="1" applyAlignment="1" applyProtection="1">
      <alignment vertical="center" wrapText="1"/>
    </xf>
    <xf numFmtId="9" fontId="12" fillId="15" borderId="2" xfId="4" applyFont="1" applyFill="1" applyBorder="1" applyAlignment="1" applyProtection="1">
      <alignment horizontal="center" vertical="center" wrapText="1"/>
    </xf>
    <xf numFmtId="1" fontId="12" fillId="15" borderId="1" xfId="4" applyNumberFormat="1" applyFont="1" applyFill="1" applyBorder="1" applyAlignment="1" applyProtection="1">
      <alignment horizontal="center" vertical="center" wrapText="1"/>
      <protection locked="0"/>
    </xf>
    <xf numFmtId="1" fontId="19" fillId="15" borderId="1" xfId="4" applyNumberFormat="1" applyFont="1" applyFill="1" applyBorder="1" applyAlignment="1" applyProtection="1">
      <alignment horizontal="center" vertical="center" wrapText="1"/>
      <protection locked="0"/>
    </xf>
    <xf numFmtId="9" fontId="12" fillId="15"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0" fontId="4" fillId="9" borderId="1" xfId="1" applyFont="1" applyFill="1" applyBorder="1" applyAlignment="1" applyProtection="1">
      <alignment vertical="center" wrapText="1"/>
    </xf>
    <xf numFmtId="0" fontId="4" fillId="10" borderId="1" xfId="1" applyFont="1" applyFill="1" applyBorder="1" applyAlignment="1" applyProtection="1">
      <alignment vertical="center" wrapText="1"/>
    </xf>
    <xf numFmtId="0" fontId="6" fillId="15" borderId="1" xfId="0" applyFont="1" applyFill="1" applyBorder="1" applyAlignment="1" applyProtection="1">
      <alignment horizontal="justify" vertical="center" wrapText="1"/>
      <protection locked="0"/>
    </xf>
    <xf numFmtId="0" fontId="4" fillId="11"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1" fontId="12" fillId="4" borderId="1" xfId="4" applyNumberFormat="1" applyFont="1" applyFill="1" applyBorder="1" applyAlignment="1" applyProtection="1">
      <alignment horizontal="center" vertical="center" wrapText="1"/>
      <protection locked="0"/>
    </xf>
    <xf numFmtId="0" fontId="12" fillId="15" borderId="0" xfId="1" applyFont="1" applyFill="1" applyAlignment="1" applyProtection="1">
      <alignment vertical="center" wrapText="1"/>
    </xf>
    <xf numFmtId="167" fontId="12" fillId="0" borderId="2" xfId="3" applyNumberFormat="1" applyFont="1" applyFill="1" applyBorder="1" applyAlignment="1" applyProtection="1">
      <alignment vertical="center" wrapText="1"/>
      <protection locked="0"/>
    </xf>
    <xf numFmtId="0" fontId="12" fillId="15" borderId="7" xfId="0" applyFont="1" applyFill="1" applyBorder="1" applyAlignment="1">
      <alignment horizontal="justify" vertical="center" wrapText="1"/>
    </xf>
    <xf numFmtId="9" fontId="12" fillId="15" borderId="7" xfId="0" applyNumberFormat="1" applyFont="1" applyFill="1" applyBorder="1" applyAlignment="1">
      <alignment horizontal="justify" vertical="center" wrapText="1"/>
    </xf>
    <xf numFmtId="14" fontId="12" fillId="15" borderId="7" xfId="0" applyNumberFormat="1" applyFont="1" applyFill="1" applyBorder="1" applyAlignment="1">
      <alignment horizontal="justify" vertical="center" wrapText="1"/>
    </xf>
    <xf numFmtId="9" fontId="19" fillId="15" borderId="7" xfId="0" applyNumberFormat="1" applyFont="1" applyFill="1" applyBorder="1" applyAlignment="1">
      <alignment horizontal="justify" vertical="center" wrapText="1"/>
    </xf>
    <xf numFmtId="0" fontId="19" fillId="15" borderId="7" xfId="0" applyFont="1" applyFill="1" applyBorder="1" applyAlignment="1">
      <alignment horizontal="justify" vertical="center" wrapText="1"/>
    </xf>
    <xf numFmtId="14" fontId="19" fillId="15"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4" borderId="0" xfId="1" applyFont="1" applyFill="1" applyAlignment="1" applyProtection="1">
      <alignment vertical="center" wrapText="1"/>
    </xf>
    <xf numFmtId="0" fontId="12" fillId="0" borderId="3" xfId="1" applyFont="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41" fontId="12" fillId="0" borderId="3" xfId="5" applyFont="1" applyFill="1" applyBorder="1" applyAlignment="1" applyProtection="1">
      <alignment horizontal="center" vertical="center" wrapText="1"/>
    </xf>
    <xf numFmtId="14" fontId="9" fillId="4" borderId="1" xfId="0" applyNumberFormat="1" applyFont="1" applyFill="1" applyBorder="1" applyAlignment="1" applyProtection="1">
      <alignment horizontal="center" vertical="center" wrapText="1"/>
      <protection locked="0"/>
    </xf>
    <xf numFmtId="9" fontId="9" fillId="4" borderId="1" xfId="4" applyFont="1" applyFill="1" applyBorder="1" applyAlignment="1" applyProtection="1">
      <alignment horizontal="center" vertical="center" wrapText="1"/>
      <protection locked="0"/>
    </xf>
    <xf numFmtId="14" fontId="9" fillId="15" borderId="1" xfId="0" applyNumberFormat="1" applyFont="1" applyFill="1" applyBorder="1" applyAlignment="1" applyProtection="1">
      <alignment horizontal="center" vertical="center" wrapText="1"/>
      <protection locked="0"/>
    </xf>
    <xf numFmtId="0" fontId="20" fillId="15" borderId="1" xfId="0" applyFont="1" applyFill="1" applyBorder="1" applyAlignment="1" applyProtection="1">
      <alignment horizontal="justify" vertical="center" wrapText="1"/>
      <protection locked="0"/>
    </xf>
    <xf numFmtId="9" fontId="19" fillId="15" borderId="2" xfId="1" applyNumberFormat="1" applyFont="1" applyFill="1" applyBorder="1" applyAlignment="1" applyProtection="1">
      <alignment horizontal="center" vertical="center" wrapText="1"/>
    </xf>
    <xf numFmtId="0" fontId="19" fillId="15" borderId="2" xfId="1" applyFont="1" applyFill="1" applyBorder="1" applyAlignment="1" applyProtection="1">
      <alignment horizontal="justify" vertical="center" wrapText="1"/>
    </xf>
    <xf numFmtId="0" fontId="19" fillId="15" borderId="2" xfId="0" applyFont="1" applyFill="1" applyBorder="1" applyAlignment="1" applyProtection="1">
      <alignment horizontal="justify" vertical="center" wrapText="1"/>
      <protection locked="0"/>
    </xf>
    <xf numFmtId="9" fontId="12" fillId="15" borderId="7" xfId="0" applyNumberFormat="1" applyFont="1" applyFill="1" applyBorder="1" applyAlignment="1">
      <alignment horizontal="center" vertical="center" wrapText="1"/>
    </xf>
    <xf numFmtId="14" fontId="12" fillId="15" borderId="7" xfId="0" applyNumberFormat="1" applyFont="1" applyFill="1" applyBorder="1" applyAlignment="1">
      <alignment horizontal="center" vertical="center" wrapText="1"/>
    </xf>
    <xf numFmtId="0" fontId="15" fillId="15" borderId="1" xfId="1" applyFont="1" applyFill="1" applyBorder="1" applyAlignment="1" applyProtection="1">
      <alignment horizontal="justify" vertical="center" wrapText="1"/>
    </xf>
    <xf numFmtId="0" fontId="15" fillId="15" borderId="1" xfId="1" applyFont="1" applyFill="1" applyBorder="1" applyAlignment="1" applyProtection="1">
      <alignment horizontal="center" vertical="center" wrapText="1"/>
    </xf>
    <xf numFmtId="0" fontId="18" fillId="15" borderId="1" xfId="1" applyFont="1" applyFill="1" applyBorder="1" applyAlignment="1" applyProtection="1">
      <alignment horizontal="center" vertical="center" wrapText="1"/>
    </xf>
    <xf numFmtId="0" fontId="15" fillId="15" borderId="1" xfId="0" applyFont="1" applyFill="1" applyBorder="1" applyAlignment="1" applyProtection="1">
      <alignment horizontal="justify" vertical="center" wrapText="1"/>
      <protection locked="0"/>
    </xf>
    <xf numFmtId="9" fontId="18" fillId="11" borderId="1" xfId="1" applyNumberFormat="1" applyFont="1" applyFill="1" applyBorder="1" applyAlignment="1" applyProtection="1">
      <alignment horizontal="center" vertical="center" wrapText="1"/>
    </xf>
    <xf numFmtId="0" fontId="18" fillId="11" borderId="1" xfId="1" applyFont="1" applyFill="1" applyBorder="1" applyAlignment="1" applyProtection="1">
      <alignment horizontal="center" vertical="center" wrapText="1"/>
    </xf>
    <xf numFmtId="14" fontId="18" fillId="15" borderId="1" xfId="1" applyNumberFormat="1" applyFont="1" applyFill="1" applyBorder="1" applyAlignment="1" applyProtection="1">
      <alignment horizontal="center" vertical="center" wrapText="1"/>
    </xf>
    <xf numFmtId="0" fontId="18" fillId="15" borderId="1" xfId="1" applyFont="1" applyFill="1" applyBorder="1" applyAlignment="1" applyProtection="1">
      <alignment horizontal="left" vertical="center" wrapText="1"/>
    </xf>
    <xf numFmtId="167" fontId="15" fillId="15" borderId="1" xfId="3" applyNumberFormat="1" applyFont="1" applyFill="1" applyBorder="1" applyAlignment="1" applyProtection="1">
      <alignment horizontal="center" vertical="center" wrapText="1"/>
      <protection locked="0"/>
    </xf>
    <xf numFmtId="9" fontId="22" fillId="15" borderId="1" xfId="1" applyNumberFormat="1" applyFont="1" applyFill="1" applyBorder="1" applyAlignment="1" applyProtection="1">
      <alignment horizontal="center" vertical="center" wrapText="1"/>
    </xf>
    <xf numFmtId="0" fontId="22" fillId="15" borderId="1" xfId="1" applyFont="1" applyFill="1" applyBorder="1" applyAlignment="1" applyProtection="1">
      <alignment horizontal="center" vertical="center" wrapText="1"/>
    </xf>
    <xf numFmtId="9" fontId="22" fillId="11" borderId="1" xfId="1" applyNumberFormat="1" applyFont="1" applyFill="1" applyBorder="1" applyAlignment="1" applyProtection="1">
      <alignment horizontal="center" vertical="center" wrapText="1"/>
    </xf>
    <xf numFmtId="14" fontId="22" fillId="15" borderId="1" xfId="1" applyNumberFormat="1" applyFont="1" applyFill="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165"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165" fontId="12" fillId="0" borderId="2" xfId="6" applyFont="1" applyFill="1" applyBorder="1" applyAlignment="1" applyProtection="1">
      <alignment horizontal="center" vertical="center" wrapText="1"/>
    </xf>
    <xf numFmtId="165" fontId="12" fillId="0" borderId="3" xfId="6" applyFont="1" applyFill="1" applyBorder="1" applyAlignment="1" applyProtection="1">
      <alignment horizontal="center" vertical="center" wrapText="1"/>
    </xf>
    <xf numFmtId="165" fontId="12" fillId="0" borderId="4" xfId="6"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6" applyFont="1" applyFill="1" applyBorder="1" applyAlignment="1" applyProtection="1">
      <alignment horizontal="center" vertical="center"/>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164" fontId="12" fillId="0" borderId="2" xfId="6" applyNumberFormat="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165" fontId="6" fillId="0" borderId="2" xfId="6" applyFont="1" applyFill="1" applyBorder="1" applyAlignment="1" applyProtection="1">
      <alignment horizontal="right" vertical="center" wrapText="1"/>
    </xf>
    <xf numFmtId="165" fontId="6" fillId="0" borderId="3" xfId="6" applyFont="1" applyFill="1" applyBorder="1" applyAlignment="1" applyProtection="1">
      <alignment horizontal="right" vertical="center" wrapText="1"/>
    </xf>
    <xf numFmtId="165" fontId="6" fillId="0" borderId="4" xfId="6" applyFont="1" applyFill="1" applyBorder="1" applyAlignment="1" applyProtection="1">
      <alignment horizontal="right" vertical="center" wrapText="1"/>
    </xf>
    <xf numFmtId="165"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0" fontId="4" fillId="2" borderId="1" xfId="1" applyFont="1" applyFill="1" applyBorder="1" applyAlignment="1" applyProtection="1">
      <alignment horizontal="center" vertical="center" wrapText="1"/>
    </xf>
    <xf numFmtId="0" fontId="10" fillId="7" borderId="1" xfId="0" applyFont="1" applyFill="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0" borderId="1" xfId="0" applyFont="1" applyBorder="1" applyAlignment="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8" fillId="0" borderId="2" xfId="6" applyFont="1" applyFill="1" applyBorder="1" applyAlignment="1" applyProtection="1">
      <alignment horizontal="center" vertical="center" wrapText="1"/>
    </xf>
    <xf numFmtId="165" fontId="18" fillId="0" borderId="3" xfId="6" applyFont="1" applyFill="1" applyBorder="1" applyAlignment="1" applyProtection="1">
      <alignment horizontal="center" vertical="center" wrapText="1"/>
    </xf>
    <xf numFmtId="165" fontId="18" fillId="0"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167" fontId="19" fillId="15" borderId="2" xfId="3" applyNumberFormat="1" applyFont="1" applyFill="1" applyBorder="1" applyAlignment="1" applyProtection="1">
      <alignment horizontal="left" vertical="center" wrapText="1"/>
      <protection locked="0"/>
    </xf>
    <xf numFmtId="167" fontId="19" fillId="15" borderId="4" xfId="3" applyNumberFormat="1" applyFont="1" applyFill="1" applyBorder="1" applyAlignment="1" applyProtection="1">
      <alignment horizontal="left" vertical="center" wrapText="1"/>
      <protection locked="0"/>
    </xf>
    <xf numFmtId="0" fontId="19" fillId="15" borderId="2" xfId="1" applyFont="1" applyFill="1" applyBorder="1" applyAlignment="1" applyProtection="1">
      <alignment horizontal="left" vertical="center" wrapText="1"/>
    </xf>
    <xf numFmtId="0" fontId="19" fillId="15" borderId="4" xfId="1" applyFont="1" applyFill="1" applyBorder="1" applyAlignment="1" applyProtection="1">
      <alignment horizontal="left" vertical="center" wrapText="1"/>
    </xf>
    <xf numFmtId="0" fontId="19" fillId="15" borderId="2" xfId="0" applyFont="1" applyFill="1" applyBorder="1" applyAlignment="1">
      <alignment horizontal="left" vertical="center" wrapText="1"/>
    </xf>
    <xf numFmtId="0" fontId="19" fillId="15" borderId="4" xfId="0" applyFont="1" applyFill="1" applyBorder="1" applyAlignment="1">
      <alignment horizontal="left" vertical="center" wrapText="1"/>
    </xf>
    <xf numFmtId="167" fontId="22" fillId="15" borderId="2" xfId="3" applyNumberFormat="1" applyFont="1" applyFill="1" applyBorder="1" applyAlignment="1" applyProtection="1">
      <alignment horizontal="left" vertical="center" wrapText="1"/>
      <protection locked="0"/>
    </xf>
    <xf numFmtId="167" fontId="22" fillId="15" borderId="4" xfId="3" applyNumberFormat="1" applyFont="1" applyFill="1" applyBorder="1" applyAlignment="1" applyProtection="1">
      <alignment horizontal="left" vertical="center" wrapText="1"/>
      <protection locked="0"/>
    </xf>
    <xf numFmtId="165" fontId="12" fillId="0" borderId="3" xfId="6" applyFont="1" applyFill="1" applyBorder="1" applyAlignment="1" applyProtection="1">
      <alignment horizontal="right" vertical="center" wrapText="1"/>
    </xf>
    <xf numFmtId="167" fontId="12" fillId="0" borderId="2" xfId="3" applyNumberFormat="1" applyFont="1" applyFill="1" applyBorder="1" applyAlignment="1" applyProtection="1">
      <alignment horizontal="left" vertical="center" wrapText="1"/>
      <protection locked="0"/>
    </xf>
    <xf numFmtId="167" fontId="12" fillId="0" borderId="4" xfId="3" applyNumberFormat="1" applyFont="1" applyFill="1" applyBorder="1" applyAlignment="1" applyProtection="1">
      <alignment horizontal="left" vertical="center" wrapText="1"/>
      <protection locked="0"/>
    </xf>
    <xf numFmtId="0" fontId="12" fillId="15" borderId="2" xfId="1" applyFont="1" applyFill="1" applyBorder="1" applyAlignment="1" applyProtection="1">
      <alignment horizontal="center" vertical="center" wrapText="1"/>
    </xf>
    <xf numFmtId="0" fontId="12" fillId="15" borderId="4" xfId="1" applyFont="1" applyFill="1" applyBorder="1" applyAlignment="1" applyProtection="1">
      <alignment horizontal="center" vertical="center" wrapText="1"/>
    </xf>
    <xf numFmtId="0" fontId="12" fillId="0" borderId="9" xfId="1" applyFont="1" applyBorder="1" applyAlignment="1" applyProtection="1">
      <alignment horizontal="left" vertical="center" wrapText="1"/>
    </xf>
    <xf numFmtId="0" fontId="12" fillId="0" borderId="10" xfId="1" applyFont="1" applyBorder="1" applyAlignment="1" applyProtection="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167" fontId="12" fillId="0" borderId="9" xfId="3" applyNumberFormat="1" applyFont="1" applyFill="1" applyBorder="1" applyAlignment="1" applyProtection="1">
      <alignment horizontal="center" vertical="center" wrapText="1"/>
      <protection locked="0"/>
    </xf>
    <xf numFmtId="167" fontId="12" fillId="0" borderId="10" xfId="3" applyNumberFormat="1" applyFont="1" applyFill="1" applyBorder="1" applyAlignment="1" applyProtection="1">
      <alignment horizontal="center" vertical="center" wrapText="1"/>
      <protection locked="0"/>
    </xf>
    <xf numFmtId="1" fontId="9" fillId="4" borderId="5" xfId="0" applyNumberFormat="1" applyFont="1" applyFill="1" applyBorder="1" applyAlignment="1" applyProtection="1">
      <alignment horizontal="center" vertical="center"/>
      <protection locked="0"/>
    </xf>
    <xf numFmtId="1" fontId="9" fillId="4" borderId="7" xfId="0" applyNumberFormat="1" applyFont="1" applyFill="1" applyBorder="1" applyAlignment="1" applyProtection="1">
      <alignment horizontal="center" vertical="center"/>
      <protection locked="0"/>
    </xf>
    <xf numFmtId="167" fontId="12" fillId="0" borderId="3" xfId="3" applyNumberFormat="1" applyFont="1" applyFill="1" applyBorder="1" applyAlignment="1" applyProtection="1">
      <alignment horizontal="left" vertical="center" wrapText="1"/>
      <protection locked="0"/>
    </xf>
    <xf numFmtId="0" fontId="12" fillId="15" borderId="3" xfId="1" applyFont="1" applyFill="1" applyBorder="1" applyAlignment="1" applyProtection="1">
      <alignment horizontal="center" vertical="center" wrapText="1"/>
    </xf>
    <xf numFmtId="165" fontId="12" fillId="15" borderId="2" xfId="6" applyFont="1" applyFill="1" applyBorder="1" applyAlignment="1" applyProtection="1">
      <alignment horizontal="right" vertical="center" wrapText="1"/>
    </xf>
    <xf numFmtId="41" fontId="12" fillId="15" borderId="3" xfId="5" applyFont="1" applyFill="1" applyBorder="1" applyAlignment="1" applyProtection="1">
      <alignment horizontal="center" vertical="center" wrapText="1"/>
    </xf>
    <xf numFmtId="41" fontId="12" fillId="15" borderId="4" xfId="5" applyFont="1" applyFill="1" applyBorder="1" applyAlignment="1" applyProtection="1">
      <alignment horizontal="center" vertical="center" wrapText="1"/>
    </xf>
    <xf numFmtId="165" fontId="12" fillId="15" borderId="1" xfId="6" applyFont="1" applyFill="1" applyBorder="1" applyAlignment="1" applyProtection="1">
      <alignment horizontal="center" vertical="center" wrapText="1"/>
      <protection locked="0"/>
    </xf>
    <xf numFmtId="0" fontId="19" fillId="15" borderId="2" xfId="1" applyFont="1" applyFill="1" applyBorder="1" applyAlignment="1" applyProtection="1">
      <alignment horizontal="center" vertical="center" wrapText="1"/>
    </xf>
    <xf numFmtId="0" fontId="19" fillId="15" borderId="4" xfId="1" applyFont="1" applyFill="1" applyBorder="1" applyAlignment="1" applyProtection="1">
      <alignment horizontal="center" vertical="center" wrapText="1"/>
    </xf>
    <xf numFmtId="167" fontId="19" fillId="15" borderId="2" xfId="3" applyNumberFormat="1" applyFont="1" applyFill="1" applyBorder="1" applyAlignment="1" applyProtection="1">
      <alignment horizontal="center" vertical="center" wrapText="1"/>
      <protection locked="0"/>
    </xf>
    <xf numFmtId="167" fontId="19" fillId="15" borderId="4" xfId="3" applyNumberFormat="1" applyFont="1" applyFill="1" applyBorder="1" applyAlignment="1" applyProtection="1">
      <alignment horizontal="center" vertical="center" wrapText="1"/>
      <protection locked="0"/>
    </xf>
    <xf numFmtId="0" fontId="12" fillId="15" borderId="2" xfId="0" applyFont="1" applyFill="1" applyBorder="1" applyAlignment="1">
      <alignment horizontal="center" vertical="center" wrapText="1"/>
    </xf>
    <xf numFmtId="0" fontId="12" fillId="15" borderId="4" xfId="0" applyFont="1" applyFill="1" applyBorder="1" applyAlignment="1">
      <alignment horizontal="center" vertical="center" wrapText="1"/>
    </xf>
    <xf numFmtId="9" fontId="19" fillId="15" borderId="1" xfId="0" applyNumberFormat="1" applyFont="1" applyFill="1" applyBorder="1" applyAlignment="1">
      <alignment horizontal="center" vertical="center" wrapText="1"/>
    </xf>
    <xf numFmtId="9" fontId="19" fillId="15" borderId="2" xfId="1" applyNumberFormat="1" applyFont="1" applyFill="1" applyBorder="1" applyAlignment="1" applyProtection="1">
      <alignment horizontal="center" vertical="center" wrapText="1"/>
    </xf>
    <xf numFmtId="9" fontId="12" fillId="15" borderId="2" xfId="0" applyNumberFormat="1" applyFont="1" applyFill="1" applyBorder="1" applyAlignment="1">
      <alignment horizontal="center" vertical="center" wrapText="1"/>
    </xf>
    <xf numFmtId="167" fontId="12" fillId="15" borderId="4" xfId="3" applyNumberFormat="1" applyFont="1" applyFill="1" applyBorder="1" applyAlignment="1" applyProtection="1">
      <alignment horizontal="center" vertical="center" wrapText="1"/>
      <protection locked="0"/>
    </xf>
    <xf numFmtId="165" fontId="18" fillId="2" borderId="2" xfId="6" applyFont="1" applyFill="1" applyBorder="1" applyAlignment="1" applyProtection="1">
      <alignment horizontal="center" vertical="center" wrapText="1"/>
    </xf>
    <xf numFmtId="165" fontId="18" fillId="2" borderId="3" xfId="6" applyFont="1" applyFill="1" applyBorder="1" applyAlignment="1" applyProtection="1">
      <alignment horizontal="center" vertical="center" wrapText="1"/>
    </xf>
    <xf numFmtId="165" fontId="18" fillId="2" borderId="4" xfId="6" applyFont="1" applyFill="1" applyBorder="1" applyAlignment="1" applyProtection="1">
      <alignment horizontal="center" vertical="center" wrapText="1"/>
    </xf>
    <xf numFmtId="165" fontId="12" fillId="0" borderId="1" xfId="6" applyFont="1" applyBorder="1" applyAlignment="1" applyProtection="1">
      <alignment horizontal="right" vertical="center" wrapText="1"/>
    </xf>
    <xf numFmtId="9" fontId="15" fillId="0" borderId="3" xfId="1" applyNumberFormat="1" applyFont="1" applyBorder="1" applyAlignment="1" applyProtection="1">
      <alignment horizontal="center" vertical="center" wrapText="1"/>
    </xf>
    <xf numFmtId="165" fontId="6" fillId="0" borderId="2" xfId="6" applyFont="1" applyBorder="1" applyAlignment="1" applyProtection="1">
      <alignment horizontal="right" vertical="center" wrapText="1"/>
    </xf>
    <xf numFmtId="165" fontId="6" fillId="0" borderId="3" xfId="6" applyFont="1" applyBorder="1" applyAlignment="1" applyProtection="1">
      <alignment horizontal="right" vertical="center" wrapText="1"/>
    </xf>
    <xf numFmtId="165" fontId="6" fillId="0" borderId="4" xfId="6" applyFont="1" applyBorder="1" applyAlignment="1" applyProtection="1">
      <alignment horizontal="right" vertical="center" wrapText="1"/>
    </xf>
  </cellXfs>
  <cellStyles count="8">
    <cellStyle name="Millares [0]" xfId="5" builtinId="6"/>
    <cellStyle name="Moneda" xfId="3" builtinId="4"/>
    <cellStyle name="Moneda [0]" xfId="6" builtinId="7"/>
    <cellStyle name="Moneda 2" xfId="7" xr:uid="{00000000-0005-0000-0000-000003000000}"/>
    <cellStyle name="Normal" xfId="0" builtinId="0"/>
    <cellStyle name="Normal 2" xfId="1" xr:uid="{00000000-0005-0000-0000-000005000000}"/>
    <cellStyle name="Normal 3" xfId="2" xr:uid="{00000000-0005-0000-0000-000006000000}"/>
    <cellStyle name="Porcentaje" xfId="4" builtinId="5"/>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288</xdr:row>
      <xdr:rowOff>0</xdr:rowOff>
    </xdr:from>
    <xdr:to>
      <xdr:col>0</xdr:col>
      <xdr:colOff>304800</xdr:colOff>
      <xdr:row>288</xdr:row>
      <xdr:rowOff>299990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289</xdr:row>
      <xdr:rowOff>0</xdr:rowOff>
    </xdr:from>
    <xdr:to>
      <xdr:col>0</xdr:col>
      <xdr:colOff>304800</xdr:colOff>
      <xdr:row>289</xdr:row>
      <xdr:rowOff>299990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290</xdr:row>
      <xdr:rowOff>0</xdr:rowOff>
    </xdr:from>
    <xdr:to>
      <xdr:col>0</xdr:col>
      <xdr:colOff>619125</xdr:colOff>
      <xdr:row>290</xdr:row>
      <xdr:rowOff>299990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258</xdr:row>
      <xdr:rowOff>0</xdr:rowOff>
    </xdr:from>
    <xdr:to>
      <xdr:col>0</xdr:col>
      <xdr:colOff>304800</xdr:colOff>
      <xdr:row>258</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258</xdr:row>
      <xdr:rowOff>0</xdr:rowOff>
    </xdr:from>
    <xdr:to>
      <xdr:col>0</xdr:col>
      <xdr:colOff>619125</xdr:colOff>
      <xdr:row>258</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1E8CA399-58A5-46A9-B908-68F73093EB55}"/>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296</xdr:row>
      <xdr:rowOff>0</xdr:rowOff>
    </xdr:from>
    <xdr:to>
      <xdr:col>0</xdr:col>
      <xdr:colOff>304800</xdr:colOff>
      <xdr:row>305</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68D048C5-8709-4985-8297-44C2AC5B34B0}"/>
            </a:ext>
          </a:extLst>
        </xdr:cNvPr>
        <xdr:cNvSpPr>
          <a:spLocks noChangeAspect="1" noChangeArrowheads="1"/>
        </xdr:cNvSpPr>
      </xdr:nvSpPr>
      <xdr:spPr bwMode="auto">
        <a:xfrm>
          <a:off x="0" y="3250120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305</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59674F8E-DB7B-4A17-9FBC-B5A9AEF642BA}"/>
            </a:ext>
          </a:extLst>
        </xdr:cNvPr>
        <xdr:cNvSpPr>
          <a:spLocks noChangeAspect="1" noChangeArrowheads="1"/>
        </xdr:cNvSpPr>
      </xdr:nvSpPr>
      <xdr:spPr bwMode="auto">
        <a:xfrm>
          <a:off x="0" y="3264503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305</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686CAEB8-E2A7-43AA-A89B-8BBE39FB0435}"/>
            </a:ext>
          </a:extLst>
        </xdr:cNvPr>
        <xdr:cNvSpPr>
          <a:spLocks noChangeAspect="1" noChangeArrowheads="1"/>
        </xdr:cNvSpPr>
      </xdr:nvSpPr>
      <xdr:spPr bwMode="auto">
        <a:xfrm>
          <a:off x="0" y="3276219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305</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FC9D72C1-964A-4E71-BDC9-7C7F320A03CD}"/>
            </a:ext>
          </a:extLst>
        </xdr:cNvPr>
        <xdr:cNvSpPr>
          <a:spLocks noChangeAspect="1" noChangeArrowheads="1"/>
        </xdr:cNvSpPr>
      </xdr:nvSpPr>
      <xdr:spPr bwMode="auto">
        <a:xfrm>
          <a:off x="0" y="3276219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298</xdr:row>
      <xdr:rowOff>0</xdr:rowOff>
    </xdr:from>
    <xdr:to>
      <xdr:col>0</xdr:col>
      <xdr:colOff>619125</xdr:colOff>
      <xdr:row>305</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671A54D8-4CD6-4D2F-89DA-5693A88D0322}"/>
            </a:ext>
          </a:extLst>
        </xdr:cNvPr>
        <xdr:cNvSpPr>
          <a:spLocks noChangeAspect="1" noChangeArrowheads="1"/>
        </xdr:cNvSpPr>
      </xdr:nvSpPr>
      <xdr:spPr bwMode="auto">
        <a:xfrm>
          <a:off x="314325" y="3276219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305</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6D6529CA-2D6B-4197-87A4-09B0BB746F30}"/>
            </a:ext>
          </a:extLst>
        </xdr:cNvPr>
        <xdr:cNvSpPr>
          <a:spLocks noChangeAspect="1" noChangeArrowheads="1"/>
        </xdr:cNvSpPr>
      </xdr:nvSpPr>
      <xdr:spPr bwMode="auto">
        <a:xfrm>
          <a:off x="0" y="2809494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305</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E3507A20-529F-4ED1-BF45-CF7163964814}"/>
            </a:ext>
          </a:extLst>
        </xdr:cNvPr>
        <xdr:cNvSpPr>
          <a:spLocks noChangeAspect="1" noChangeArrowheads="1"/>
        </xdr:cNvSpPr>
      </xdr:nvSpPr>
      <xdr:spPr bwMode="auto">
        <a:xfrm>
          <a:off x="314325" y="2809494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305</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45D2C7AC-46C4-403C-B9F1-13FD2E8198F8}"/>
            </a:ext>
          </a:extLst>
        </xdr:cNvPr>
        <xdr:cNvSpPr>
          <a:spLocks noChangeAspect="1" noChangeArrowheads="1"/>
        </xdr:cNvSpPr>
      </xdr:nvSpPr>
      <xdr:spPr bwMode="auto">
        <a:xfrm>
          <a:off x="0" y="2836068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305</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E73DF543-6800-44AE-B1C8-A22048DA6BD9}"/>
            </a:ext>
          </a:extLst>
        </xdr:cNvPr>
        <xdr:cNvSpPr>
          <a:spLocks noChangeAspect="1" noChangeArrowheads="1"/>
        </xdr:cNvSpPr>
      </xdr:nvSpPr>
      <xdr:spPr bwMode="auto">
        <a:xfrm>
          <a:off x="314325" y="2836068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305</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DA1704C0-C9E5-4A35-BDF7-D115FF8184FF}"/>
            </a:ext>
          </a:extLst>
        </xdr:cNvPr>
        <xdr:cNvSpPr>
          <a:spLocks noChangeAspect="1" noChangeArrowheads="1"/>
        </xdr:cNvSpPr>
      </xdr:nvSpPr>
      <xdr:spPr bwMode="auto">
        <a:xfrm>
          <a:off x="0" y="2836068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305</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BB407F46-EE79-41BE-8597-2B3A89079CA4}"/>
            </a:ext>
          </a:extLst>
        </xdr:cNvPr>
        <xdr:cNvSpPr>
          <a:spLocks noChangeAspect="1" noChangeArrowheads="1"/>
        </xdr:cNvSpPr>
      </xdr:nvSpPr>
      <xdr:spPr bwMode="auto">
        <a:xfrm>
          <a:off x="314325" y="2836068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297</xdr:row>
      <xdr:rowOff>0</xdr:rowOff>
    </xdr:from>
    <xdr:to>
      <xdr:col>0</xdr:col>
      <xdr:colOff>304800</xdr:colOff>
      <xdr:row>301</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0" y="3305651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301</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0" y="3320034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299</xdr:row>
      <xdr:rowOff>0</xdr:rowOff>
    </xdr:from>
    <xdr:to>
      <xdr:col>0</xdr:col>
      <xdr:colOff>304800</xdr:colOff>
      <xdr:row>301</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0"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299</xdr:row>
      <xdr:rowOff>0</xdr:rowOff>
    </xdr:from>
    <xdr:to>
      <xdr:col>0</xdr:col>
      <xdr:colOff>619125</xdr:colOff>
      <xdr:row>301</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314325" y="333174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283</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0"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283</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314325" y="286311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283</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0"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283</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314325" y="2889694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302</xdr:row>
      <xdr:rowOff>0</xdr:rowOff>
    </xdr:from>
    <xdr:to>
      <xdr:col>0</xdr:col>
      <xdr:colOff>304800</xdr:colOff>
      <xdr:row>306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0" y="3314223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303</xdr:row>
      <xdr:rowOff>0</xdr:rowOff>
    </xdr:from>
    <xdr:to>
      <xdr:col>0</xdr:col>
      <xdr:colOff>304800</xdr:colOff>
      <xdr:row>306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0" y="3328606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304</xdr:row>
      <xdr:rowOff>0</xdr:rowOff>
    </xdr:from>
    <xdr:to>
      <xdr:col>0</xdr:col>
      <xdr:colOff>304800</xdr:colOff>
      <xdr:row>306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0"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304</xdr:row>
      <xdr:rowOff>0</xdr:rowOff>
    </xdr:from>
    <xdr:to>
      <xdr:col>0</xdr:col>
      <xdr:colOff>304800</xdr:colOff>
      <xdr:row>306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0"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304</xdr:row>
      <xdr:rowOff>0</xdr:rowOff>
    </xdr:from>
    <xdr:to>
      <xdr:col>0</xdr:col>
      <xdr:colOff>619125</xdr:colOff>
      <xdr:row>306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314325" y="334032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271</xdr:row>
      <xdr:rowOff>0</xdr:rowOff>
    </xdr:from>
    <xdr:to>
      <xdr:col>0</xdr:col>
      <xdr:colOff>304800</xdr:colOff>
      <xdr:row>297</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0" y="287169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271</xdr:row>
      <xdr:rowOff>0</xdr:rowOff>
    </xdr:from>
    <xdr:to>
      <xdr:col>0</xdr:col>
      <xdr:colOff>619125</xdr:colOff>
      <xdr:row>297</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314325" y="2871692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273</xdr:row>
      <xdr:rowOff>0</xdr:rowOff>
    </xdr:from>
    <xdr:to>
      <xdr:col>0</xdr:col>
      <xdr:colOff>304800</xdr:colOff>
      <xdr:row>297</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0"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273</xdr:row>
      <xdr:rowOff>0</xdr:rowOff>
    </xdr:from>
    <xdr:to>
      <xdr:col>0</xdr:col>
      <xdr:colOff>619125</xdr:colOff>
      <xdr:row>297</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314325"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273</xdr:row>
      <xdr:rowOff>0</xdr:rowOff>
    </xdr:from>
    <xdr:to>
      <xdr:col>0</xdr:col>
      <xdr:colOff>304800</xdr:colOff>
      <xdr:row>297</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0"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273</xdr:row>
      <xdr:rowOff>0</xdr:rowOff>
    </xdr:from>
    <xdr:to>
      <xdr:col>0</xdr:col>
      <xdr:colOff>619125</xdr:colOff>
      <xdr:row>297</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314325" y="289826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0" y="3304889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0" y="3319272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314325"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0"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314325"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186999</xdr:rowOff>
    </xdr:from>
    <xdr:to>
      <xdr:col>2</xdr:col>
      <xdr:colOff>464119</xdr:colOff>
      <xdr:row>1</xdr:row>
      <xdr:rowOff>596714</xdr:rowOff>
    </xdr:to>
    <xdr:pic>
      <xdr:nvPicPr>
        <xdr:cNvPr id="2" name="Imagen 1" descr="Logo Instituto Distrital de la Participación y Acción Comunal&#10;&#10;Nombre del IDPAC - Instituto Distrital de la Participación y Acción Comunal con el logo de alcaldia mayor de Bogotá">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86999"/>
          <a:ext cx="4337619"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296</xdr:row>
      <xdr:rowOff>0</xdr:rowOff>
    </xdr:from>
    <xdr:to>
      <xdr:col>0</xdr:col>
      <xdr:colOff>304800</xdr:colOff>
      <xdr:row>300</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0" y="33220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300</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0" y="333641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298</xdr:row>
      <xdr:rowOff>0</xdr:rowOff>
    </xdr:from>
    <xdr:to>
      <xdr:col>0</xdr:col>
      <xdr:colOff>619125</xdr:colOff>
      <xdr:row>300</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314325"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300</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0"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300</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314325"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295</xdr:row>
      <xdr:rowOff>0</xdr:rowOff>
    </xdr:from>
    <xdr:to>
      <xdr:col>0</xdr:col>
      <xdr:colOff>304800</xdr:colOff>
      <xdr:row>299</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299</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297</xdr:row>
      <xdr:rowOff>0</xdr:rowOff>
    </xdr:from>
    <xdr:to>
      <xdr:col>0</xdr:col>
      <xdr:colOff>619125</xdr:colOff>
      <xdr:row>299</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600-000007000000}"/>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299</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8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299</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9000000}"/>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A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B000000}"/>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C000000}"/>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D000000}"/>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75E44DED-DABB-4FF4-8F71-B0878D3E2A16}">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BC4A62D5-78C2-40CC-8469-FC7F44F5CF36}">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12ADD56A-200A-46B5-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12ADD56A-200A-46B4-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threadedComments/threadedComment7.xml><?xml version="1.0" encoding="utf-8"?>
<ThreadedComments xmlns="http://schemas.microsoft.com/office/spreadsheetml/2018/threadedcomments" xmlns:x="http://schemas.openxmlformats.org/spreadsheetml/2006/main">
  <threadedComment ref="I7" dT="2021-12-15T00:47:19.38" personId="{00000000-0000-0000-0000-000000000000}" id="{D4D6284F-DA48-42DB-8298-066A90A3ADF0}">
    <text>Una categoría - producto puede tener varias actividades - tarea, en las cuales se le debe dar un peso porcentual a cada una y la sumatoria corresponde al 100% de la categoría -producto.</text>
  </threadedComment>
</ThreadedComments>
</file>

<file path=xl/threadedComments/threadedComment8.xml><?xml version="1.0" encoding="utf-8"?>
<ThreadedComments xmlns="http://schemas.microsoft.com/office/spreadsheetml/2018/threadedcomments" xmlns:x="http://schemas.openxmlformats.org/spreadsheetml/2006/main">
  <threadedComment ref="I7" dT="2021-12-15T00:47:19.38" personId="{00000000-0000-0000-0000-000000000000}" id="{1FCA19B3-549A-4EB4-92E6-2B2E2B491DCE}">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K296"/>
  <sheetViews>
    <sheetView tabSelected="1" zoomScale="70" zoomScaleNormal="70" workbookViewId="0">
      <selection activeCell="AR215" sqref="AR215"/>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17" width="7.42578125" style="3" customWidth="1"/>
    <col min="18" max="18" width="10.7109375" style="3" customWidth="1"/>
    <col min="19" max="19" width="7.42578125" style="3" customWidth="1"/>
    <col min="20" max="20" width="11.42578125" style="3" customWidth="1"/>
    <col min="21" max="21" width="7.42578125" style="3" customWidth="1"/>
    <col min="22" max="22" width="9.85546875" style="3" customWidth="1"/>
    <col min="23" max="23" width="7.42578125" style="3" customWidth="1"/>
    <col min="24" max="24" width="11.28515625" style="9" customWidth="1"/>
    <col min="25" max="25" width="7.42578125" style="9" customWidth="1"/>
    <col min="26" max="26" width="9.85546875" style="3" customWidth="1"/>
    <col min="27" max="27" width="8.140625" style="9" customWidth="1"/>
    <col min="28" max="28" width="9" style="3" customWidth="1"/>
    <col min="29" max="29" width="7.42578125" style="3" customWidth="1"/>
    <col min="30" max="30" width="10.5703125" style="3" customWidth="1"/>
    <col min="31" max="31" width="7.42578125" style="3" customWidth="1"/>
    <col min="32" max="32" width="10" style="3" customWidth="1"/>
    <col min="33"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30" style="3" customWidth="1"/>
    <col min="41" max="41" width="34.28515625" style="3" customWidth="1"/>
    <col min="42" max="115" width="11.42578125" style="1"/>
    <col min="116" max="16384" width="11.42578125" style="2"/>
  </cols>
  <sheetData>
    <row r="1" spans="1:41"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row>
    <row r="2" spans="1:41"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45168</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17">
        <v>7</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row>
    <row r="8" spans="1:41"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row>
    <row r="9" spans="1:41"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row>
    <row r="10" spans="1:41" s="28" customFormat="1" ht="57"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0">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1" s="217" customFormat="1" ht="84.75" customHeight="1">
      <c r="A17" s="43" t="s">
        <v>40</v>
      </c>
      <c r="B17" s="60" t="s">
        <v>41</v>
      </c>
      <c r="C17" s="60">
        <v>527</v>
      </c>
      <c r="D17" s="247">
        <v>1</v>
      </c>
      <c r="E17" s="252">
        <v>628314000</v>
      </c>
      <c r="F17" s="44" t="s">
        <v>61</v>
      </c>
      <c r="G17" s="44" t="s">
        <v>62</v>
      </c>
      <c r="H17" s="31">
        <v>0.33</v>
      </c>
      <c r="I17" s="261">
        <f>+H17+H18+H19</f>
        <v>1</v>
      </c>
      <c r="J17" s="63">
        <v>0.25</v>
      </c>
      <c r="K17" s="60"/>
      <c r="L17" s="63">
        <v>0.25</v>
      </c>
      <c r="M17" s="60"/>
      <c r="N17" s="63">
        <v>0.25</v>
      </c>
      <c r="O17" s="60"/>
      <c r="P17" s="63">
        <v>0.05</v>
      </c>
      <c r="Q17" s="60"/>
      <c r="R17" s="63">
        <v>0.05</v>
      </c>
      <c r="S17" s="60"/>
      <c r="T17" s="63">
        <v>0.05</v>
      </c>
      <c r="U17" s="60"/>
      <c r="V17" s="63">
        <v>0.05</v>
      </c>
      <c r="W17" s="60"/>
      <c r="X17" s="63">
        <v>0.02</v>
      </c>
      <c r="Y17" s="60"/>
      <c r="Z17" s="63">
        <v>0.03</v>
      </c>
      <c r="AA17" s="60"/>
      <c r="AB17" s="60"/>
      <c r="AC17" s="60"/>
      <c r="AD17" s="60"/>
      <c r="AE17" s="60"/>
      <c r="AF17" s="60"/>
      <c r="AG17" s="60"/>
      <c r="AH17" s="31">
        <f>+J17+L17+N17+P17+R17+T17+V17+X17+Z17+AB17+AD17+AF17</f>
        <v>1.0000000000000002</v>
      </c>
      <c r="AI17" s="64">
        <v>44927</v>
      </c>
      <c r="AJ17" s="64">
        <v>45199</v>
      </c>
      <c r="AK17" s="43" t="s">
        <v>63</v>
      </c>
      <c r="AL17" s="43" t="s">
        <v>698</v>
      </c>
      <c r="AM17" s="43" t="s">
        <v>705</v>
      </c>
      <c r="AN17" s="43" t="s">
        <v>46</v>
      </c>
      <c r="AO17" s="25" t="s">
        <v>47</v>
      </c>
    </row>
    <row r="18" spans="1:41" s="166" customFormat="1" ht="100.5" customHeight="1">
      <c r="A18" s="43" t="s">
        <v>40</v>
      </c>
      <c r="B18" s="60" t="s">
        <v>41</v>
      </c>
      <c r="C18" s="60">
        <v>527</v>
      </c>
      <c r="D18" s="248"/>
      <c r="E18" s="253"/>
      <c r="F18" s="44" t="s">
        <v>61</v>
      </c>
      <c r="G18" s="44" t="s">
        <v>64</v>
      </c>
      <c r="H18" s="31">
        <v>0.33</v>
      </c>
      <c r="I18" s="262"/>
      <c r="J18" s="60"/>
      <c r="K18" s="60"/>
      <c r="L18" s="63">
        <v>0.1</v>
      </c>
      <c r="M18" s="60"/>
      <c r="N18" s="63">
        <v>0.2</v>
      </c>
      <c r="O18" s="60"/>
      <c r="P18" s="63">
        <v>0.2</v>
      </c>
      <c r="Q18" s="60"/>
      <c r="R18" s="63">
        <v>0.3</v>
      </c>
      <c r="S18" s="60"/>
      <c r="T18" s="63">
        <v>0.1</v>
      </c>
      <c r="U18" s="60"/>
      <c r="V18" s="63">
        <v>0.05</v>
      </c>
      <c r="W18" s="60"/>
      <c r="X18" s="63">
        <v>0.05</v>
      </c>
      <c r="Y18" s="60"/>
      <c r="Z18" s="60"/>
      <c r="AA18" s="60"/>
      <c r="AB18" s="60"/>
      <c r="AC18" s="60"/>
      <c r="AD18" s="60"/>
      <c r="AE18" s="60"/>
      <c r="AF18" s="60"/>
      <c r="AG18" s="60"/>
      <c r="AH18" s="31">
        <f t="shared" ref="AH18" si="1">+J18+L18+N18+P18+R18+T18+V18+X18+Z18+AB18+AD18+AF18</f>
        <v>1</v>
      </c>
      <c r="AI18" s="64">
        <v>44958</v>
      </c>
      <c r="AJ18" s="64">
        <v>45168</v>
      </c>
      <c r="AK18" s="43" t="s">
        <v>65</v>
      </c>
      <c r="AL18" s="43" t="s">
        <v>698</v>
      </c>
      <c r="AM18" s="43" t="s">
        <v>705</v>
      </c>
      <c r="AN18" s="43" t="s">
        <v>46</v>
      </c>
      <c r="AO18" s="25" t="s">
        <v>47</v>
      </c>
    </row>
    <row r="19" spans="1:41" s="28" customFormat="1" ht="60">
      <c r="A19" s="43" t="s">
        <v>40</v>
      </c>
      <c r="B19" s="60" t="s">
        <v>41</v>
      </c>
      <c r="C19" s="60">
        <v>527</v>
      </c>
      <c r="D19" s="249"/>
      <c r="E19" s="254"/>
      <c r="F19" s="44" t="s">
        <v>61</v>
      </c>
      <c r="G19" s="44" t="s">
        <v>67</v>
      </c>
      <c r="H19" s="31">
        <v>0.34</v>
      </c>
      <c r="I19" s="263"/>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1" s="28" customFormat="1" ht="156" customHeight="1">
      <c r="A20" s="43" t="s">
        <v>40</v>
      </c>
      <c r="B20" s="60" t="s">
        <v>41</v>
      </c>
      <c r="C20" s="60">
        <v>526</v>
      </c>
      <c r="D20" s="60" t="s">
        <v>70</v>
      </c>
      <c r="E20" s="60" t="s">
        <v>70</v>
      </c>
      <c r="F20" s="44" t="s">
        <v>71</v>
      </c>
      <c r="G20" s="44" t="s">
        <v>72</v>
      </c>
      <c r="H20" s="33">
        <v>0.36</v>
      </c>
      <c r="I20" s="24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1" s="28" customFormat="1" ht="60">
      <c r="A21" s="43" t="s">
        <v>40</v>
      </c>
      <c r="B21" s="60" t="s">
        <v>41</v>
      </c>
      <c r="C21" s="60">
        <v>526</v>
      </c>
      <c r="D21" s="60" t="s">
        <v>70</v>
      </c>
      <c r="E21" s="60" t="s">
        <v>70</v>
      </c>
      <c r="F21" s="44" t="s">
        <v>71</v>
      </c>
      <c r="G21" s="44" t="s">
        <v>75</v>
      </c>
      <c r="H21" s="33">
        <v>0.09</v>
      </c>
      <c r="I21" s="24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1" s="28" customFormat="1" ht="75" customHeight="1">
      <c r="A22" s="43" t="s">
        <v>40</v>
      </c>
      <c r="B22" s="60" t="s">
        <v>41</v>
      </c>
      <c r="C22" s="60">
        <v>526</v>
      </c>
      <c r="D22" s="60" t="s">
        <v>70</v>
      </c>
      <c r="E22" s="60" t="s">
        <v>70</v>
      </c>
      <c r="F22" s="44" t="s">
        <v>77</v>
      </c>
      <c r="G22" s="44" t="s">
        <v>78</v>
      </c>
      <c r="H22" s="33">
        <v>0.15</v>
      </c>
      <c r="I22" s="24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1" s="30" customFormat="1" ht="207" customHeight="1">
      <c r="A23" s="43" t="s">
        <v>40</v>
      </c>
      <c r="B23" s="60" t="s">
        <v>41</v>
      </c>
      <c r="C23" s="60">
        <v>526</v>
      </c>
      <c r="D23" s="60" t="s">
        <v>70</v>
      </c>
      <c r="E23" s="60" t="s">
        <v>70</v>
      </c>
      <c r="F23" s="44" t="s">
        <v>80</v>
      </c>
      <c r="G23" s="44" t="s">
        <v>81</v>
      </c>
      <c r="H23" s="33">
        <v>0.1</v>
      </c>
      <c r="I23" s="24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1" s="28" customFormat="1" ht="60">
      <c r="A24" s="43" t="s">
        <v>40</v>
      </c>
      <c r="B24" s="60" t="s">
        <v>41</v>
      </c>
      <c r="C24" s="60">
        <v>526</v>
      </c>
      <c r="D24" s="60" t="s">
        <v>70</v>
      </c>
      <c r="E24" s="60" t="s">
        <v>70</v>
      </c>
      <c r="F24" s="44" t="s">
        <v>83</v>
      </c>
      <c r="G24" s="44" t="s">
        <v>84</v>
      </c>
      <c r="H24" s="33">
        <v>0.1</v>
      </c>
      <c r="I24" s="24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1" s="28" customFormat="1" ht="60">
      <c r="A25" s="43" t="s">
        <v>40</v>
      </c>
      <c r="B25" s="60" t="s">
        <v>41</v>
      </c>
      <c r="C25" s="60">
        <v>526</v>
      </c>
      <c r="D25" s="60" t="s">
        <v>70</v>
      </c>
      <c r="E25" s="60" t="s">
        <v>70</v>
      </c>
      <c r="F25" s="44" t="s">
        <v>86</v>
      </c>
      <c r="G25" s="44" t="s">
        <v>87</v>
      </c>
      <c r="H25" s="33">
        <v>0.1</v>
      </c>
      <c r="I25" s="24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1" s="28" customFormat="1" ht="90" customHeight="1">
      <c r="A26" s="43" t="s">
        <v>40</v>
      </c>
      <c r="B26" s="60" t="s">
        <v>41</v>
      </c>
      <c r="C26" s="60">
        <v>526</v>
      </c>
      <c r="D26" s="60" t="s">
        <v>70</v>
      </c>
      <c r="E26" s="60" t="s">
        <v>70</v>
      </c>
      <c r="F26" s="44" t="s">
        <v>86</v>
      </c>
      <c r="G26" s="44" t="s">
        <v>836</v>
      </c>
      <c r="H26" s="33">
        <v>0.1</v>
      </c>
      <c r="I26" s="246"/>
      <c r="J26" s="174"/>
      <c r="K26" s="174"/>
      <c r="L26" s="161"/>
      <c r="M26" s="161"/>
      <c r="N26" s="206"/>
      <c r="O26" s="161"/>
      <c r="P26" s="206"/>
      <c r="Q26" s="161"/>
      <c r="R26" s="161">
        <v>0.05</v>
      </c>
      <c r="S26" s="161"/>
      <c r="T26" s="206"/>
      <c r="U26" s="161"/>
      <c r="V26" s="206"/>
      <c r="W26" s="161"/>
      <c r="X26" s="161">
        <v>0.3</v>
      </c>
      <c r="Y26" s="161"/>
      <c r="Z26" s="206"/>
      <c r="AA26" s="161"/>
      <c r="AB26" s="161">
        <v>0.2</v>
      </c>
      <c r="AC26" s="161"/>
      <c r="AD26" s="206"/>
      <c r="AE26" s="161"/>
      <c r="AF26" s="161">
        <v>0.45</v>
      </c>
      <c r="AG26" s="161"/>
      <c r="AH26" s="31">
        <f t="shared" si="0"/>
        <v>1</v>
      </c>
      <c r="AI26" s="62">
        <v>45047</v>
      </c>
      <c r="AJ26" s="62">
        <v>45275</v>
      </c>
      <c r="AK26" s="26" t="s">
        <v>90</v>
      </c>
      <c r="AL26" s="44" t="s">
        <v>73</v>
      </c>
      <c r="AM26" s="44" t="s">
        <v>74</v>
      </c>
      <c r="AN26" s="43" t="s">
        <v>46</v>
      </c>
      <c r="AO26" s="25" t="s">
        <v>47</v>
      </c>
    </row>
    <row r="27" spans="1:41" s="28" customFormat="1" ht="60">
      <c r="A27" s="43" t="s">
        <v>40</v>
      </c>
      <c r="B27" s="60" t="s">
        <v>41</v>
      </c>
      <c r="C27" s="60">
        <v>526</v>
      </c>
      <c r="D27" s="60" t="s">
        <v>70</v>
      </c>
      <c r="E27" s="60" t="s">
        <v>70</v>
      </c>
      <c r="F27" s="44" t="s">
        <v>91</v>
      </c>
      <c r="G27" s="44" t="s">
        <v>92</v>
      </c>
      <c r="H27" s="33">
        <v>0.2</v>
      </c>
      <c r="I27" s="26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1" s="42" customFormat="1" ht="80.45" customHeight="1">
      <c r="A28" s="43" t="s">
        <v>40</v>
      </c>
      <c r="B28" s="60" t="s">
        <v>41</v>
      </c>
      <c r="C28" s="60">
        <v>526</v>
      </c>
      <c r="D28" s="60" t="s">
        <v>70</v>
      </c>
      <c r="E28" s="60" t="s">
        <v>70</v>
      </c>
      <c r="F28" s="44" t="s">
        <v>91</v>
      </c>
      <c r="G28" s="44" t="s">
        <v>96</v>
      </c>
      <c r="H28" s="33">
        <v>0.8</v>
      </c>
      <c r="I28" s="26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1" s="28" customFormat="1" ht="60">
      <c r="A29" s="43" t="s">
        <v>40</v>
      </c>
      <c r="B29" s="60" t="s">
        <v>41</v>
      </c>
      <c r="C29" s="60">
        <v>526</v>
      </c>
      <c r="D29" s="60" t="s">
        <v>70</v>
      </c>
      <c r="E29" s="60" t="s">
        <v>70</v>
      </c>
      <c r="F29" s="44" t="s">
        <v>98</v>
      </c>
      <c r="G29" s="44" t="s">
        <v>99</v>
      </c>
      <c r="H29" s="33">
        <v>0.2</v>
      </c>
      <c r="I29" s="26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1" s="28" customFormat="1" ht="75">
      <c r="A30" s="43" t="s">
        <v>40</v>
      </c>
      <c r="B30" s="60" t="s">
        <v>41</v>
      </c>
      <c r="C30" s="60">
        <v>526</v>
      </c>
      <c r="D30" s="60" t="s">
        <v>70</v>
      </c>
      <c r="E30" s="60" t="s">
        <v>70</v>
      </c>
      <c r="F30" s="44" t="s">
        <v>98</v>
      </c>
      <c r="G30" s="44" t="s">
        <v>101</v>
      </c>
      <c r="H30" s="33">
        <v>0.8</v>
      </c>
      <c r="I30" s="26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1" s="28" customFormat="1" ht="60">
      <c r="A31" s="43" t="s">
        <v>40</v>
      </c>
      <c r="B31" s="60" t="s">
        <v>41</v>
      </c>
      <c r="C31" s="60">
        <v>526</v>
      </c>
      <c r="D31" s="60" t="s">
        <v>70</v>
      </c>
      <c r="E31" s="60" t="s">
        <v>70</v>
      </c>
      <c r="F31" s="44" t="s">
        <v>103</v>
      </c>
      <c r="G31" s="44" t="s">
        <v>104</v>
      </c>
      <c r="H31" s="33">
        <v>0.5</v>
      </c>
      <c r="I31" s="26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1" s="28" customFormat="1" ht="60">
      <c r="A32" s="43" t="s">
        <v>40</v>
      </c>
      <c r="B32" s="60" t="s">
        <v>41</v>
      </c>
      <c r="C32" s="60">
        <v>526</v>
      </c>
      <c r="D32" s="60" t="s">
        <v>70</v>
      </c>
      <c r="E32" s="60" t="s">
        <v>70</v>
      </c>
      <c r="F32" s="44" t="s">
        <v>103</v>
      </c>
      <c r="G32" s="44" t="s">
        <v>105</v>
      </c>
      <c r="H32" s="33">
        <v>0.5</v>
      </c>
      <c r="I32" s="26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1" s="28" customFormat="1" ht="7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1" s="28" customFormat="1" ht="7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1" s="28" customFormat="1" ht="60">
      <c r="A35" s="43" t="s">
        <v>40</v>
      </c>
      <c r="B35" s="60" t="s">
        <v>41</v>
      </c>
      <c r="C35" s="60">
        <v>526</v>
      </c>
      <c r="D35" s="60" t="s">
        <v>70</v>
      </c>
      <c r="E35" s="60" t="s">
        <v>70</v>
      </c>
      <c r="F35" s="44" t="s">
        <v>114</v>
      </c>
      <c r="G35" s="44" t="s">
        <v>115</v>
      </c>
      <c r="H35" s="33">
        <v>0.25</v>
      </c>
      <c r="I35" s="26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1" s="28" customFormat="1" ht="98.25" customHeight="1">
      <c r="A36" s="43" t="s">
        <v>40</v>
      </c>
      <c r="B36" s="60" t="s">
        <v>41</v>
      </c>
      <c r="C36" s="60">
        <v>526</v>
      </c>
      <c r="D36" s="60" t="s">
        <v>70</v>
      </c>
      <c r="E36" s="60" t="s">
        <v>70</v>
      </c>
      <c r="F36" s="44" t="s">
        <v>114</v>
      </c>
      <c r="G36" s="44" t="s">
        <v>117</v>
      </c>
      <c r="H36" s="33">
        <v>0.25</v>
      </c>
      <c r="I36" s="26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1" s="28" customFormat="1" ht="111" customHeight="1">
      <c r="A37" s="43" t="s">
        <v>40</v>
      </c>
      <c r="B37" s="60" t="s">
        <v>41</v>
      </c>
      <c r="C37" s="60">
        <v>526</v>
      </c>
      <c r="D37" s="60" t="s">
        <v>70</v>
      </c>
      <c r="E37" s="60" t="s">
        <v>70</v>
      </c>
      <c r="F37" s="44" t="s">
        <v>114</v>
      </c>
      <c r="G37" s="44" t="s">
        <v>119</v>
      </c>
      <c r="H37" s="33">
        <v>0.5</v>
      </c>
      <c r="I37" s="26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1" s="28" customFormat="1" ht="60">
      <c r="A38" s="43" t="s">
        <v>40</v>
      </c>
      <c r="B38" s="60" t="s">
        <v>41</v>
      </c>
      <c r="C38" s="60">
        <v>526</v>
      </c>
      <c r="D38" s="60" t="s">
        <v>70</v>
      </c>
      <c r="E38" s="60" t="s">
        <v>70</v>
      </c>
      <c r="F38" s="44" t="s">
        <v>121</v>
      </c>
      <c r="G38" s="44" t="s">
        <v>122</v>
      </c>
      <c r="H38" s="33">
        <v>0.2</v>
      </c>
      <c r="I38" s="26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1" s="28" customFormat="1" ht="60">
      <c r="A39" s="43" t="s">
        <v>40</v>
      </c>
      <c r="B39" s="60" t="s">
        <v>41</v>
      </c>
      <c r="C39" s="60">
        <v>526</v>
      </c>
      <c r="D39" s="60" t="s">
        <v>70</v>
      </c>
      <c r="E39" s="60" t="s">
        <v>70</v>
      </c>
      <c r="F39" s="44" t="s">
        <v>121</v>
      </c>
      <c r="G39" s="44" t="s">
        <v>124</v>
      </c>
      <c r="H39" s="33">
        <v>0.8</v>
      </c>
      <c r="I39" s="26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1" s="28" customFormat="1" ht="60">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1" s="166" customFormat="1" ht="67.5" customHeight="1">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222">
        <v>0.2</v>
      </c>
      <c r="Q41" s="222" t="s">
        <v>127</v>
      </c>
      <c r="R41" s="222">
        <v>0.1</v>
      </c>
      <c r="S41" s="222" t="s">
        <v>127</v>
      </c>
      <c r="T41" s="222">
        <v>0.1</v>
      </c>
      <c r="U41" s="222" t="s">
        <v>127</v>
      </c>
      <c r="V41" s="222">
        <v>0.1</v>
      </c>
      <c r="W41" s="222" t="s">
        <v>127</v>
      </c>
      <c r="X41" s="222">
        <v>0.1</v>
      </c>
      <c r="Y41" s="222" t="s">
        <v>127</v>
      </c>
      <c r="Z41" s="222">
        <v>0.1</v>
      </c>
      <c r="AA41" s="222" t="s">
        <v>127</v>
      </c>
      <c r="AB41" s="222">
        <v>0.1</v>
      </c>
      <c r="AC41" s="222" t="s">
        <v>127</v>
      </c>
      <c r="AD41" s="222">
        <v>0.2</v>
      </c>
      <c r="AE41" s="222" t="s">
        <v>127</v>
      </c>
      <c r="AF41" s="222" t="s">
        <v>127</v>
      </c>
      <c r="AG41" s="222" t="s">
        <v>127</v>
      </c>
      <c r="AH41" s="222">
        <f>AD41+AB41+Z41+X41+V41+T41+R41+P41</f>
        <v>1</v>
      </c>
      <c r="AI41" s="221">
        <v>45017</v>
      </c>
      <c r="AJ41" s="221">
        <v>45260</v>
      </c>
      <c r="AK41" s="158" t="s">
        <v>128</v>
      </c>
      <c r="AL41" s="158" t="s">
        <v>702</v>
      </c>
      <c r="AM41" s="158" t="s">
        <v>808</v>
      </c>
      <c r="AN41" s="158" t="s">
        <v>809</v>
      </c>
      <c r="AO41" s="158" t="s">
        <v>810</v>
      </c>
    </row>
    <row r="42" spans="1:41" s="28" customFormat="1" ht="60">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1" s="28" customFormat="1" ht="75">
      <c r="A43" s="43" t="s">
        <v>40</v>
      </c>
      <c r="B43" s="60" t="s">
        <v>41</v>
      </c>
      <c r="C43" s="60">
        <v>527</v>
      </c>
      <c r="D43" s="60" t="s">
        <v>70</v>
      </c>
      <c r="E43" s="60" t="s">
        <v>70</v>
      </c>
      <c r="F43" s="44" t="s">
        <v>129</v>
      </c>
      <c r="G43" s="44" t="s">
        <v>132</v>
      </c>
      <c r="H43" s="31">
        <v>0.25</v>
      </c>
      <c r="I43" s="251"/>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1" s="28" customFormat="1" ht="60">
      <c r="A44" s="43" t="s">
        <v>40</v>
      </c>
      <c r="B44" s="60" t="s">
        <v>41</v>
      </c>
      <c r="C44" s="60">
        <v>527</v>
      </c>
      <c r="D44" s="60" t="s">
        <v>70</v>
      </c>
      <c r="E44" s="60" t="s">
        <v>70</v>
      </c>
      <c r="F44" s="44" t="s">
        <v>129</v>
      </c>
      <c r="G44" s="44" t="s">
        <v>134</v>
      </c>
      <c r="H44" s="31">
        <v>0.15</v>
      </c>
      <c r="I44" s="251"/>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1" s="28" customFormat="1" ht="75">
      <c r="A45" s="43" t="s">
        <v>40</v>
      </c>
      <c r="B45" s="60" t="s">
        <v>41</v>
      </c>
      <c r="C45" s="60">
        <v>527</v>
      </c>
      <c r="D45" s="60" t="s">
        <v>70</v>
      </c>
      <c r="E45" s="60" t="s">
        <v>70</v>
      </c>
      <c r="F45" s="44" t="s">
        <v>129</v>
      </c>
      <c r="G45" s="44" t="s">
        <v>136</v>
      </c>
      <c r="H45" s="31">
        <v>0.2</v>
      </c>
      <c r="I45" s="251"/>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1" s="28" customFormat="1" ht="60">
      <c r="A46" s="43" t="s">
        <v>40</v>
      </c>
      <c r="B46" s="60" t="s">
        <v>41</v>
      </c>
      <c r="C46" s="60">
        <v>527</v>
      </c>
      <c r="D46" s="60" t="s">
        <v>70</v>
      </c>
      <c r="E46" s="60" t="s">
        <v>70</v>
      </c>
      <c r="F46" s="44" t="s">
        <v>129</v>
      </c>
      <c r="G46" s="44" t="s">
        <v>138</v>
      </c>
      <c r="H46" s="31">
        <v>0.2</v>
      </c>
      <c r="I46" s="251"/>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1" s="28" customFormat="1" ht="75">
      <c r="A47" s="43" t="s">
        <v>40</v>
      </c>
      <c r="B47" s="60" t="s">
        <v>41</v>
      </c>
      <c r="C47" s="60">
        <v>527</v>
      </c>
      <c r="D47" s="60" t="s">
        <v>70</v>
      </c>
      <c r="E47" s="60" t="s">
        <v>70</v>
      </c>
      <c r="F47" s="44" t="s">
        <v>140</v>
      </c>
      <c r="G47" s="44" t="s">
        <v>141</v>
      </c>
      <c r="H47" s="33">
        <v>0.5</v>
      </c>
      <c r="I47" s="261">
        <f>+H47+H48</f>
        <v>1</v>
      </c>
      <c r="J47" s="60"/>
      <c r="K47" s="60"/>
      <c r="L47" s="60"/>
      <c r="M47" s="60"/>
      <c r="N47" s="60"/>
      <c r="O47" s="60"/>
      <c r="P47" s="63">
        <v>0.33</v>
      </c>
      <c r="Q47" s="60"/>
      <c r="R47" s="63">
        <v>0.33</v>
      </c>
      <c r="S47" s="60"/>
      <c r="T47" s="63">
        <v>0.1</v>
      </c>
      <c r="U47" s="60"/>
      <c r="V47" s="63">
        <v>0.1</v>
      </c>
      <c r="W47" s="60"/>
      <c r="X47" s="63">
        <v>7.0000000000000007E-2</v>
      </c>
      <c r="Y47" s="60"/>
      <c r="Z47" s="63">
        <v>7.0000000000000007E-2</v>
      </c>
      <c r="AA47" s="60"/>
      <c r="AB47" s="60"/>
      <c r="AC47" s="60"/>
      <c r="AD47" s="60"/>
      <c r="AE47" s="60"/>
      <c r="AF47" s="60"/>
      <c r="AG47" s="60"/>
      <c r="AH47" s="31">
        <f t="shared" si="0"/>
        <v>1</v>
      </c>
      <c r="AI47" s="64">
        <v>45017</v>
      </c>
      <c r="AJ47" s="64">
        <v>45199</v>
      </c>
      <c r="AK47" s="43" t="s">
        <v>142</v>
      </c>
      <c r="AL47" s="43" t="s">
        <v>698</v>
      </c>
      <c r="AM47" s="43" t="s">
        <v>705</v>
      </c>
      <c r="AN47" s="43" t="s">
        <v>46</v>
      </c>
      <c r="AO47" s="25" t="s">
        <v>47</v>
      </c>
    </row>
    <row r="48" spans="1:41" s="28" customFormat="1" ht="88.5" customHeight="1">
      <c r="A48" s="43" t="s">
        <v>40</v>
      </c>
      <c r="B48" s="60" t="s">
        <v>41</v>
      </c>
      <c r="C48" s="60">
        <v>527</v>
      </c>
      <c r="D48" s="60" t="s">
        <v>70</v>
      </c>
      <c r="E48" s="60" t="s">
        <v>70</v>
      </c>
      <c r="F48" s="44" t="s">
        <v>140</v>
      </c>
      <c r="G48" s="44" t="s">
        <v>143</v>
      </c>
      <c r="H48" s="33">
        <v>0.5</v>
      </c>
      <c r="I48" s="263"/>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5">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5">
      <c r="A50" s="43" t="s">
        <v>40</v>
      </c>
      <c r="B50" s="60" t="s">
        <v>41</v>
      </c>
      <c r="C50" s="60">
        <v>527</v>
      </c>
      <c r="D50" s="60" t="s">
        <v>70</v>
      </c>
      <c r="E50" s="60" t="s">
        <v>70</v>
      </c>
      <c r="F50" s="44" t="s">
        <v>145</v>
      </c>
      <c r="G50" s="44" t="s">
        <v>148</v>
      </c>
      <c r="H50" s="33">
        <v>0.5</v>
      </c>
      <c r="I50" s="251"/>
      <c r="J50" s="60"/>
      <c r="K50" s="60"/>
      <c r="L50" s="60"/>
      <c r="M50" s="60"/>
      <c r="N50" s="60"/>
      <c r="O50" s="60"/>
      <c r="P50" s="63"/>
      <c r="Q50" s="60"/>
      <c r="R50" s="63"/>
      <c r="S50" s="60"/>
      <c r="T50" s="60"/>
      <c r="U50" s="60"/>
      <c r="V50" s="63">
        <v>0.5</v>
      </c>
      <c r="W50" s="60"/>
      <c r="X50" s="63">
        <v>0.25</v>
      </c>
      <c r="Y50" s="60"/>
      <c r="Z50" s="63">
        <v>0.25</v>
      </c>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c r="A52" s="43" t="s">
        <v>152</v>
      </c>
      <c r="B52" s="60" t="s">
        <v>153</v>
      </c>
      <c r="C52" s="60">
        <v>329</v>
      </c>
      <c r="D52" s="261">
        <v>0.25</v>
      </c>
      <c r="E52" s="252">
        <v>1006256289</v>
      </c>
      <c r="F52" s="43" t="s">
        <v>154</v>
      </c>
      <c r="G52" s="43" t="s">
        <v>155</v>
      </c>
      <c r="H52" s="33">
        <v>0.2</v>
      </c>
      <c r="I52" s="24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352</v>
      </c>
    </row>
    <row r="53" spans="1:41" ht="75">
      <c r="A53" s="43" t="s">
        <v>152</v>
      </c>
      <c r="B53" s="60" t="s">
        <v>153</v>
      </c>
      <c r="C53" s="60">
        <v>329</v>
      </c>
      <c r="D53" s="248"/>
      <c r="E53" s="253"/>
      <c r="F53" s="43" t="s">
        <v>154</v>
      </c>
      <c r="G53" s="44" t="s">
        <v>161</v>
      </c>
      <c r="H53" s="33">
        <v>0.1</v>
      </c>
      <c r="I53" s="24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352</v>
      </c>
    </row>
    <row r="54" spans="1:41" ht="75">
      <c r="A54" s="43" t="s">
        <v>152</v>
      </c>
      <c r="B54" s="60" t="s">
        <v>153</v>
      </c>
      <c r="C54" s="60">
        <v>329</v>
      </c>
      <c r="D54" s="248"/>
      <c r="E54" s="253"/>
      <c r="F54" s="43" t="s">
        <v>154</v>
      </c>
      <c r="G54" s="44" t="s">
        <v>163</v>
      </c>
      <c r="H54" s="33">
        <v>0.2</v>
      </c>
      <c r="I54" s="24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352</v>
      </c>
    </row>
    <row r="55" spans="1:41" ht="85.5" customHeight="1">
      <c r="A55" s="43" t="s">
        <v>152</v>
      </c>
      <c r="B55" s="60" t="s">
        <v>153</v>
      </c>
      <c r="C55" s="60">
        <v>329</v>
      </c>
      <c r="D55" s="248"/>
      <c r="E55" s="253"/>
      <c r="F55" s="43" t="s">
        <v>154</v>
      </c>
      <c r="G55" s="44" t="s">
        <v>165</v>
      </c>
      <c r="H55" s="33">
        <v>0.1</v>
      </c>
      <c r="I55" s="24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352</v>
      </c>
    </row>
    <row r="56" spans="1:41" ht="75">
      <c r="A56" s="43" t="s">
        <v>152</v>
      </c>
      <c r="B56" s="60" t="s">
        <v>153</v>
      </c>
      <c r="C56" s="60">
        <v>329</v>
      </c>
      <c r="D56" s="248"/>
      <c r="E56" s="253"/>
      <c r="F56" s="43" t="s">
        <v>154</v>
      </c>
      <c r="G56" s="44" t="s">
        <v>167</v>
      </c>
      <c r="H56" s="33">
        <v>0.1</v>
      </c>
      <c r="I56" s="24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352</v>
      </c>
    </row>
    <row r="57" spans="1:41" ht="75">
      <c r="A57" s="43" t="s">
        <v>152</v>
      </c>
      <c r="B57" s="60" t="s">
        <v>153</v>
      </c>
      <c r="C57" s="60">
        <v>329</v>
      </c>
      <c r="D57" s="248"/>
      <c r="E57" s="253"/>
      <c r="F57" s="43" t="s">
        <v>154</v>
      </c>
      <c r="G57" s="44" t="s">
        <v>169</v>
      </c>
      <c r="H57" s="33">
        <v>0.2</v>
      </c>
      <c r="I57" s="24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352</v>
      </c>
    </row>
    <row r="58" spans="1:41" ht="75">
      <c r="A58" s="43" t="s">
        <v>152</v>
      </c>
      <c r="B58" s="60" t="s">
        <v>153</v>
      </c>
      <c r="C58" s="60">
        <v>329</v>
      </c>
      <c r="D58" s="248"/>
      <c r="E58" s="253"/>
      <c r="F58" s="43" t="s">
        <v>154</v>
      </c>
      <c r="G58" s="43" t="s">
        <v>171</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352</v>
      </c>
    </row>
    <row r="59" spans="1:41" ht="75">
      <c r="A59" s="43" t="s">
        <v>152</v>
      </c>
      <c r="B59" s="60" t="s">
        <v>153</v>
      </c>
      <c r="C59" s="60">
        <v>329</v>
      </c>
      <c r="D59" s="60" t="s">
        <v>70</v>
      </c>
      <c r="E59" s="60" t="s">
        <v>70</v>
      </c>
      <c r="F59" s="43" t="s">
        <v>175</v>
      </c>
      <c r="G59" s="43" t="s">
        <v>176</v>
      </c>
      <c r="H59" s="33">
        <v>0.5</v>
      </c>
      <c r="I59" s="26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ref="AH59:AH70" si="3">+J59+L59+N59+P59+R59+T59+V59+X59+Z59+AB59+AD59+AF59</f>
        <v>0.99999999999999978</v>
      </c>
      <c r="AI59" s="64">
        <v>44928</v>
      </c>
      <c r="AJ59" s="64">
        <v>45291</v>
      </c>
      <c r="AK59" s="43" t="s">
        <v>177</v>
      </c>
      <c r="AL59" s="43" t="s">
        <v>157</v>
      </c>
      <c r="AM59" s="43" t="s">
        <v>158</v>
      </c>
      <c r="AN59" s="43" t="s">
        <v>159</v>
      </c>
      <c r="AO59" s="43" t="s">
        <v>352</v>
      </c>
    </row>
    <row r="60" spans="1:41" ht="75">
      <c r="A60" s="43" t="s">
        <v>152</v>
      </c>
      <c r="B60" s="60" t="s">
        <v>153</v>
      </c>
      <c r="C60" s="60">
        <v>329</v>
      </c>
      <c r="D60" s="60" t="s">
        <v>70</v>
      </c>
      <c r="E60" s="60" t="s">
        <v>70</v>
      </c>
      <c r="F60" s="43" t="s">
        <v>175</v>
      </c>
      <c r="G60" s="43" t="s">
        <v>178</v>
      </c>
      <c r="H60" s="33">
        <v>0.5</v>
      </c>
      <c r="I60" s="26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179</v>
      </c>
      <c r="AL60" s="43" t="s">
        <v>157</v>
      </c>
      <c r="AM60" s="43" t="s">
        <v>158</v>
      </c>
      <c r="AN60" s="43" t="s">
        <v>159</v>
      </c>
      <c r="AO60" s="43" t="s">
        <v>352</v>
      </c>
    </row>
    <row r="61" spans="1:41" ht="60">
      <c r="A61" s="43" t="s">
        <v>40</v>
      </c>
      <c r="B61" s="60" t="s">
        <v>41</v>
      </c>
      <c r="C61" s="60">
        <v>528</v>
      </c>
      <c r="D61" s="60" t="s">
        <v>70</v>
      </c>
      <c r="E61" s="60" t="s">
        <v>70</v>
      </c>
      <c r="F61" s="44" t="s">
        <v>721</v>
      </c>
      <c r="G61" s="44" t="s">
        <v>180</v>
      </c>
      <c r="H61" s="31">
        <v>0.2</v>
      </c>
      <c r="I61" s="24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3"/>
        <v>0.99999999999999978</v>
      </c>
      <c r="AI61" s="62">
        <v>44929</v>
      </c>
      <c r="AJ61" s="62">
        <v>45290</v>
      </c>
      <c r="AK61" s="44" t="s">
        <v>181</v>
      </c>
      <c r="AL61" s="44" t="s">
        <v>697</v>
      </c>
      <c r="AM61" s="25" t="s">
        <v>182</v>
      </c>
      <c r="AN61" s="25" t="s">
        <v>183</v>
      </c>
      <c r="AO61" s="25" t="s">
        <v>184</v>
      </c>
    </row>
    <row r="62" spans="1:41" ht="78" customHeight="1">
      <c r="A62" s="43" t="s">
        <v>40</v>
      </c>
      <c r="B62" s="60" t="s">
        <v>41</v>
      </c>
      <c r="C62" s="60">
        <v>528</v>
      </c>
      <c r="D62" s="60" t="s">
        <v>70</v>
      </c>
      <c r="E62" s="60" t="s">
        <v>70</v>
      </c>
      <c r="F62" s="44" t="s">
        <v>721</v>
      </c>
      <c r="G62" s="44" t="s">
        <v>185</v>
      </c>
      <c r="H62" s="31">
        <v>0.2</v>
      </c>
      <c r="I62" s="24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3"/>
        <v>0.99999999999999978</v>
      </c>
      <c r="AI62" s="62">
        <v>44929</v>
      </c>
      <c r="AJ62" s="62">
        <v>45290</v>
      </c>
      <c r="AK62" s="44" t="s">
        <v>186</v>
      </c>
      <c r="AL62" s="44" t="s">
        <v>697</v>
      </c>
      <c r="AM62" s="25" t="s">
        <v>182</v>
      </c>
      <c r="AN62" s="25" t="s">
        <v>183</v>
      </c>
      <c r="AO62" s="25" t="s">
        <v>184</v>
      </c>
    </row>
    <row r="63" spans="1:41" ht="60">
      <c r="A63" s="43" t="s">
        <v>40</v>
      </c>
      <c r="B63" s="60" t="s">
        <v>41</v>
      </c>
      <c r="C63" s="60">
        <v>528</v>
      </c>
      <c r="D63" s="60" t="s">
        <v>70</v>
      </c>
      <c r="E63" s="60" t="s">
        <v>70</v>
      </c>
      <c r="F63" s="44" t="s">
        <v>721</v>
      </c>
      <c r="G63" s="44" t="s">
        <v>187</v>
      </c>
      <c r="H63" s="31">
        <v>0.1</v>
      </c>
      <c r="I63" s="24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188</v>
      </c>
      <c r="AL63" s="44" t="s">
        <v>697</v>
      </c>
      <c r="AM63" s="25" t="s">
        <v>182</v>
      </c>
      <c r="AN63" s="25" t="s">
        <v>183</v>
      </c>
      <c r="AO63" s="25" t="s">
        <v>184</v>
      </c>
    </row>
    <row r="64" spans="1:41" ht="136.5" customHeight="1">
      <c r="A64" s="43" t="s">
        <v>40</v>
      </c>
      <c r="B64" s="60" t="s">
        <v>41</v>
      </c>
      <c r="C64" s="60">
        <v>528</v>
      </c>
      <c r="D64" s="60" t="s">
        <v>70</v>
      </c>
      <c r="E64" s="60" t="s">
        <v>70</v>
      </c>
      <c r="F64" s="44" t="s">
        <v>721</v>
      </c>
      <c r="G64" s="44" t="s">
        <v>189</v>
      </c>
      <c r="H64" s="31">
        <v>0.2</v>
      </c>
      <c r="I64" s="24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190</v>
      </c>
      <c r="AL64" s="44" t="s">
        <v>697</v>
      </c>
      <c r="AM64" s="25" t="s">
        <v>182</v>
      </c>
      <c r="AN64" s="25" t="s">
        <v>183</v>
      </c>
      <c r="AO64" s="25" t="s">
        <v>184</v>
      </c>
    </row>
    <row r="65" spans="1:41" ht="120">
      <c r="A65" s="43" t="s">
        <v>40</v>
      </c>
      <c r="B65" s="60" t="s">
        <v>41</v>
      </c>
      <c r="C65" s="60">
        <v>528</v>
      </c>
      <c r="D65" s="60" t="s">
        <v>70</v>
      </c>
      <c r="E65" s="60" t="s">
        <v>70</v>
      </c>
      <c r="F65" s="44" t="s">
        <v>721</v>
      </c>
      <c r="G65" s="44" t="s">
        <v>191</v>
      </c>
      <c r="H65" s="31">
        <v>0.1</v>
      </c>
      <c r="I65" s="24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3"/>
        <v>1</v>
      </c>
      <c r="AI65" s="62">
        <v>44929</v>
      </c>
      <c r="AJ65" s="62">
        <v>45290</v>
      </c>
      <c r="AK65" s="44" t="s">
        <v>192</v>
      </c>
      <c r="AL65" s="44" t="s">
        <v>697</v>
      </c>
      <c r="AM65" s="25" t="s">
        <v>182</v>
      </c>
      <c r="AN65" s="25" t="s">
        <v>183</v>
      </c>
      <c r="AO65" s="25" t="s">
        <v>184</v>
      </c>
    </row>
    <row r="66" spans="1:41" ht="75">
      <c r="A66" s="43" t="s">
        <v>40</v>
      </c>
      <c r="B66" s="60" t="s">
        <v>41</v>
      </c>
      <c r="C66" s="60">
        <v>528</v>
      </c>
      <c r="D66" s="60" t="s">
        <v>70</v>
      </c>
      <c r="E66" s="60" t="s">
        <v>70</v>
      </c>
      <c r="F66" s="44" t="s">
        <v>721</v>
      </c>
      <c r="G66" s="44" t="s">
        <v>193</v>
      </c>
      <c r="H66" s="31">
        <v>0.1</v>
      </c>
      <c r="I66" s="24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3"/>
        <v>1</v>
      </c>
      <c r="AI66" s="62">
        <v>45231</v>
      </c>
      <c r="AJ66" s="62">
        <v>45260</v>
      </c>
      <c r="AK66" s="44" t="s">
        <v>655</v>
      </c>
      <c r="AL66" s="44" t="s">
        <v>697</v>
      </c>
      <c r="AM66" s="25" t="s">
        <v>182</v>
      </c>
      <c r="AN66" s="25" t="s">
        <v>183</v>
      </c>
      <c r="AO66" s="25" t="s">
        <v>184</v>
      </c>
    </row>
    <row r="67" spans="1:41" ht="75">
      <c r="A67" s="43" t="s">
        <v>40</v>
      </c>
      <c r="B67" s="60" t="s">
        <v>41</v>
      </c>
      <c r="C67" s="60">
        <v>528</v>
      </c>
      <c r="D67" s="60" t="s">
        <v>70</v>
      </c>
      <c r="E67" s="60" t="s">
        <v>70</v>
      </c>
      <c r="F67" s="44" t="s">
        <v>721</v>
      </c>
      <c r="G67" s="44" t="s">
        <v>194</v>
      </c>
      <c r="H67" s="31">
        <v>0.1</v>
      </c>
      <c r="I67" s="24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3"/>
        <v>1</v>
      </c>
      <c r="AI67" s="62">
        <v>44986</v>
      </c>
      <c r="AJ67" s="62">
        <v>45229</v>
      </c>
      <c r="AK67" s="44" t="s">
        <v>195</v>
      </c>
      <c r="AL67" s="44" t="s">
        <v>697</v>
      </c>
      <c r="AM67" s="25" t="s">
        <v>182</v>
      </c>
      <c r="AN67" s="25" t="s">
        <v>183</v>
      </c>
      <c r="AO67" s="25" t="s">
        <v>184</v>
      </c>
    </row>
    <row r="68" spans="1:41" ht="90">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3"/>
        <v>0.99999999999999978</v>
      </c>
      <c r="AI68" s="64">
        <v>44958</v>
      </c>
      <c r="AJ68" s="64">
        <v>45291</v>
      </c>
      <c r="AK68" s="43" t="s">
        <v>198</v>
      </c>
      <c r="AL68" s="43" t="s">
        <v>541</v>
      </c>
      <c r="AM68" s="43" t="s">
        <v>872</v>
      </c>
      <c r="AN68" s="43" t="s">
        <v>200</v>
      </c>
      <c r="AO68" s="43" t="s">
        <v>200</v>
      </c>
    </row>
    <row r="69" spans="1:41" ht="91.5" customHeight="1">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3"/>
        <v>1</v>
      </c>
      <c r="AI69" s="64">
        <v>44958</v>
      </c>
      <c r="AJ69" s="64">
        <v>45291</v>
      </c>
      <c r="AK69" s="43" t="s">
        <v>202</v>
      </c>
      <c r="AL69" s="43" t="s">
        <v>541</v>
      </c>
      <c r="AM69" s="43" t="s">
        <v>872</v>
      </c>
      <c r="AN69" s="43" t="s">
        <v>200</v>
      </c>
      <c r="AO69" s="43" t="s">
        <v>200</v>
      </c>
    </row>
    <row r="70" spans="1:41" ht="75">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3"/>
        <v>1</v>
      </c>
      <c r="AI70" s="64">
        <v>44986</v>
      </c>
      <c r="AJ70" s="64">
        <v>45291</v>
      </c>
      <c r="AK70" s="43" t="s">
        <v>206</v>
      </c>
      <c r="AL70" s="43" t="s">
        <v>618</v>
      </c>
      <c r="AM70" s="43" t="s">
        <v>207</v>
      </c>
      <c r="AN70" s="43" t="s">
        <v>712</v>
      </c>
      <c r="AO70" s="43" t="s">
        <v>785</v>
      </c>
    </row>
    <row r="71" spans="1:41" ht="60">
      <c r="A71" s="43" t="s">
        <v>40</v>
      </c>
      <c r="B71" s="60" t="s">
        <v>203</v>
      </c>
      <c r="C71" s="60">
        <v>424</v>
      </c>
      <c r="D71" s="60" t="s">
        <v>70</v>
      </c>
      <c r="E71" s="60" t="s">
        <v>70</v>
      </c>
      <c r="F71" s="43" t="s">
        <v>204</v>
      </c>
      <c r="G71" s="43" t="s">
        <v>208</v>
      </c>
      <c r="H71" s="63">
        <v>0.1666</v>
      </c>
      <c r="I71" s="251"/>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ref="AH71:AH119" si="4">+J71+L71+N71+P71+R71+T71+V71+X71+Z71+AB71+AD71+AF71</f>
        <v>1</v>
      </c>
      <c r="AI71" s="64">
        <v>44986</v>
      </c>
      <c r="AJ71" s="64">
        <v>45291</v>
      </c>
      <c r="AK71" s="43" t="s">
        <v>209</v>
      </c>
      <c r="AL71" s="43" t="s">
        <v>618</v>
      </c>
      <c r="AM71" s="43" t="s">
        <v>207</v>
      </c>
      <c r="AN71" s="43" t="s">
        <v>712</v>
      </c>
      <c r="AO71" s="43" t="s">
        <v>785</v>
      </c>
    </row>
    <row r="72" spans="1:41" ht="60">
      <c r="A72" s="43" t="s">
        <v>40</v>
      </c>
      <c r="B72" s="60" t="s">
        <v>203</v>
      </c>
      <c r="C72" s="60">
        <v>424</v>
      </c>
      <c r="D72" s="60" t="s">
        <v>70</v>
      </c>
      <c r="E72" s="60" t="s">
        <v>70</v>
      </c>
      <c r="F72" s="43" t="s">
        <v>204</v>
      </c>
      <c r="G72" s="43" t="s">
        <v>747</v>
      </c>
      <c r="H72" s="63">
        <v>0.1666</v>
      </c>
      <c r="I72" s="251"/>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4"/>
        <v>1</v>
      </c>
      <c r="AI72" s="64">
        <v>45108</v>
      </c>
      <c r="AJ72" s="64">
        <v>45260</v>
      </c>
      <c r="AK72" s="43" t="s">
        <v>210</v>
      </c>
      <c r="AL72" s="43" t="s">
        <v>618</v>
      </c>
      <c r="AM72" s="43" t="s">
        <v>207</v>
      </c>
      <c r="AN72" s="43" t="s">
        <v>712</v>
      </c>
      <c r="AO72" s="43" t="s">
        <v>785</v>
      </c>
    </row>
    <row r="73" spans="1:41" ht="75">
      <c r="A73" s="43" t="s">
        <v>40</v>
      </c>
      <c r="B73" s="60" t="s">
        <v>203</v>
      </c>
      <c r="C73" s="60">
        <v>424</v>
      </c>
      <c r="D73" s="60" t="s">
        <v>70</v>
      </c>
      <c r="E73" s="60" t="s">
        <v>70</v>
      </c>
      <c r="F73" s="43" t="s">
        <v>204</v>
      </c>
      <c r="G73" s="43" t="s">
        <v>211</v>
      </c>
      <c r="H73" s="63">
        <v>0.16669999999999999</v>
      </c>
      <c r="I73" s="251"/>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4"/>
        <v>1</v>
      </c>
      <c r="AI73" s="64">
        <v>45108</v>
      </c>
      <c r="AJ73" s="64">
        <v>45229</v>
      </c>
      <c r="AK73" s="43" t="s">
        <v>212</v>
      </c>
      <c r="AL73" s="43" t="s">
        <v>618</v>
      </c>
      <c r="AM73" s="43" t="s">
        <v>207</v>
      </c>
      <c r="AN73" s="43" t="s">
        <v>712</v>
      </c>
      <c r="AO73" s="43" t="s">
        <v>785</v>
      </c>
    </row>
    <row r="74" spans="1:41" ht="90">
      <c r="A74" s="43" t="s">
        <v>40</v>
      </c>
      <c r="B74" s="60" t="s">
        <v>203</v>
      </c>
      <c r="C74" s="60">
        <v>424</v>
      </c>
      <c r="D74" s="60" t="s">
        <v>70</v>
      </c>
      <c r="E74" s="60" t="s">
        <v>70</v>
      </c>
      <c r="F74" s="43" t="s">
        <v>204</v>
      </c>
      <c r="G74" s="43" t="s">
        <v>213</v>
      </c>
      <c r="H74" s="63">
        <v>0.16669999999999999</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4"/>
        <v>1</v>
      </c>
      <c r="AI74" s="64">
        <v>44986</v>
      </c>
      <c r="AJ74" s="64">
        <v>45291</v>
      </c>
      <c r="AK74" s="43" t="s">
        <v>214</v>
      </c>
      <c r="AL74" s="43" t="s">
        <v>618</v>
      </c>
      <c r="AM74" s="43" t="s">
        <v>207</v>
      </c>
      <c r="AN74" s="43" t="s">
        <v>712</v>
      </c>
      <c r="AO74" s="43" t="s">
        <v>785</v>
      </c>
    </row>
    <row r="75" spans="1:41" ht="75">
      <c r="A75" s="43" t="s">
        <v>40</v>
      </c>
      <c r="B75" s="60" t="s">
        <v>203</v>
      </c>
      <c r="C75" s="60">
        <v>424</v>
      </c>
      <c r="D75" s="60" t="s">
        <v>70</v>
      </c>
      <c r="E75" s="60" t="s">
        <v>70</v>
      </c>
      <c r="F75" s="43" t="s">
        <v>204</v>
      </c>
      <c r="G75" s="43" t="s">
        <v>215</v>
      </c>
      <c r="H75" s="63">
        <v>0.16669999999999999</v>
      </c>
      <c r="I75" s="251"/>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216</v>
      </c>
      <c r="AL75" s="43" t="s">
        <v>618</v>
      </c>
      <c r="AM75" s="43" t="s">
        <v>207</v>
      </c>
      <c r="AN75" s="43" t="s">
        <v>712</v>
      </c>
      <c r="AO75" s="43" t="s">
        <v>785</v>
      </c>
    </row>
    <row r="76" spans="1:41" ht="90.75" customHeight="1">
      <c r="A76" s="43" t="s">
        <v>217</v>
      </c>
      <c r="B76" s="60" t="s">
        <v>218</v>
      </c>
      <c r="C76" s="60">
        <v>27</v>
      </c>
      <c r="D76" s="261">
        <v>0.2</v>
      </c>
      <c r="E76" s="264">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si="4"/>
        <v>1.004</v>
      </c>
      <c r="AI76" s="64">
        <v>44958</v>
      </c>
      <c r="AJ76" s="64">
        <v>45260</v>
      </c>
      <c r="AK76" s="43" t="s">
        <v>220</v>
      </c>
      <c r="AL76" s="43" t="s">
        <v>221</v>
      </c>
      <c r="AM76" s="43" t="s">
        <v>222</v>
      </c>
      <c r="AN76" s="43" t="s">
        <v>748</v>
      </c>
      <c r="AO76" s="43" t="s">
        <v>223</v>
      </c>
    </row>
    <row r="77" spans="1:41" ht="135">
      <c r="A77" s="43" t="s">
        <v>217</v>
      </c>
      <c r="B77" s="60" t="s">
        <v>218</v>
      </c>
      <c r="C77" s="60">
        <v>27</v>
      </c>
      <c r="D77" s="262"/>
      <c r="E77" s="256"/>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225</v>
      </c>
      <c r="AL77" s="43" t="s">
        <v>221</v>
      </c>
      <c r="AM77" s="43" t="s">
        <v>222</v>
      </c>
      <c r="AN77" s="43" t="s">
        <v>748</v>
      </c>
      <c r="AO77" s="43" t="s">
        <v>223</v>
      </c>
    </row>
    <row r="78" spans="1:41" ht="75">
      <c r="A78" s="43" t="s">
        <v>217</v>
      </c>
      <c r="B78" s="60" t="s">
        <v>218</v>
      </c>
      <c r="C78" s="60">
        <v>27</v>
      </c>
      <c r="D78" s="262"/>
      <c r="E78" s="256"/>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227</v>
      </c>
      <c r="AL78" s="43" t="s">
        <v>221</v>
      </c>
      <c r="AM78" s="43" t="s">
        <v>222</v>
      </c>
      <c r="AN78" s="43" t="s">
        <v>748</v>
      </c>
      <c r="AO78" s="43" t="s">
        <v>223</v>
      </c>
    </row>
    <row r="79" spans="1:41" ht="75">
      <c r="A79" s="43" t="s">
        <v>217</v>
      </c>
      <c r="B79" s="60" t="s">
        <v>218</v>
      </c>
      <c r="C79" s="60">
        <v>27</v>
      </c>
      <c r="D79" s="262"/>
      <c r="E79" s="256"/>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225</v>
      </c>
      <c r="AL79" s="43" t="s">
        <v>221</v>
      </c>
      <c r="AM79" s="43" t="s">
        <v>222</v>
      </c>
      <c r="AN79" s="43" t="s">
        <v>748</v>
      </c>
      <c r="AO79" s="43" t="s">
        <v>223</v>
      </c>
    </row>
    <row r="80" spans="1:41" ht="75">
      <c r="A80" s="43" t="s">
        <v>217</v>
      </c>
      <c r="B80" s="60" t="s">
        <v>218</v>
      </c>
      <c r="C80" s="60">
        <v>27</v>
      </c>
      <c r="D80" s="262"/>
      <c r="E80" s="256"/>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c r="A81" s="43" t="s">
        <v>217</v>
      </c>
      <c r="B81" s="60" t="s">
        <v>218</v>
      </c>
      <c r="C81" s="60">
        <v>27</v>
      </c>
      <c r="D81" s="263"/>
      <c r="E81" s="257"/>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232</v>
      </c>
      <c r="AL81" s="43" t="s">
        <v>221</v>
      </c>
      <c r="AM81" s="43" t="s">
        <v>222</v>
      </c>
      <c r="AN81" s="43" t="s">
        <v>748</v>
      </c>
      <c r="AO81" s="43" t="s">
        <v>223</v>
      </c>
    </row>
    <row r="82" spans="1:41" ht="7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4"/>
        <v>0.99990000000000001</v>
      </c>
      <c r="AI82" s="64">
        <v>45108</v>
      </c>
      <c r="AJ82" s="64">
        <v>45199</v>
      </c>
      <c r="AK82" s="43" t="s">
        <v>235</v>
      </c>
      <c r="AL82" s="43" t="s">
        <v>221</v>
      </c>
      <c r="AM82" s="43" t="s">
        <v>222</v>
      </c>
      <c r="AN82" s="43" t="s">
        <v>748</v>
      </c>
      <c r="AO82" s="43" t="s">
        <v>223</v>
      </c>
    </row>
    <row r="83" spans="1:41" ht="75">
      <c r="A83" s="43" t="s">
        <v>152</v>
      </c>
      <c r="B83" s="60" t="s">
        <v>153</v>
      </c>
      <c r="C83" s="60">
        <v>325</v>
      </c>
      <c r="D83" s="247">
        <v>37</v>
      </c>
      <c r="E83" s="252">
        <v>450125201</v>
      </c>
      <c r="F83" s="44" t="s">
        <v>236</v>
      </c>
      <c r="G83" s="44" t="s">
        <v>237</v>
      </c>
      <c r="H83" s="31">
        <v>0.2</v>
      </c>
      <c r="I83" s="24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4"/>
        <v>1</v>
      </c>
      <c r="AI83" s="62">
        <v>44958</v>
      </c>
      <c r="AJ83" s="62">
        <v>44985</v>
      </c>
      <c r="AK83" s="44" t="s">
        <v>238</v>
      </c>
      <c r="AL83" s="44" t="s">
        <v>239</v>
      </c>
      <c r="AM83" s="44" t="s">
        <v>240</v>
      </c>
      <c r="AN83" s="43" t="s">
        <v>869</v>
      </c>
      <c r="AO83" s="43" t="s">
        <v>352</v>
      </c>
    </row>
    <row r="84" spans="1:41" ht="125.25" customHeight="1">
      <c r="A84" s="43" t="s">
        <v>152</v>
      </c>
      <c r="B84" s="60" t="s">
        <v>153</v>
      </c>
      <c r="C84" s="60">
        <v>325</v>
      </c>
      <c r="D84" s="248"/>
      <c r="E84" s="253"/>
      <c r="F84" s="44" t="s">
        <v>236</v>
      </c>
      <c r="G84" s="44" t="s">
        <v>242</v>
      </c>
      <c r="H84" s="31">
        <v>0.1</v>
      </c>
      <c r="I84" s="24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4"/>
        <v>1</v>
      </c>
      <c r="AI84" s="62">
        <v>44986</v>
      </c>
      <c r="AJ84" s="62">
        <v>45077</v>
      </c>
      <c r="AK84" s="44" t="s">
        <v>243</v>
      </c>
      <c r="AL84" s="44" t="s">
        <v>239</v>
      </c>
      <c r="AM84" s="44" t="s">
        <v>240</v>
      </c>
      <c r="AN84" s="43" t="s">
        <v>869</v>
      </c>
      <c r="AO84" s="43" t="s">
        <v>352</v>
      </c>
    </row>
    <row r="85" spans="1:41" ht="75">
      <c r="A85" s="43" t="s">
        <v>152</v>
      </c>
      <c r="B85" s="60" t="s">
        <v>153</v>
      </c>
      <c r="C85" s="60">
        <v>325</v>
      </c>
      <c r="D85" s="248"/>
      <c r="E85" s="253"/>
      <c r="F85" s="44" t="s">
        <v>236</v>
      </c>
      <c r="G85" s="44" t="s">
        <v>244</v>
      </c>
      <c r="H85" s="31">
        <v>0.05</v>
      </c>
      <c r="I85" s="24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4"/>
        <v>1</v>
      </c>
      <c r="AI85" s="62">
        <v>44958</v>
      </c>
      <c r="AJ85" s="62">
        <v>45046</v>
      </c>
      <c r="AK85" s="44" t="s">
        <v>245</v>
      </c>
      <c r="AL85" s="44" t="s">
        <v>239</v>
      </c>
      <c r="AM85" s="44" t="s">
        <v>240</v>
      </c>
      <c r="AN85" s="43" t="s">
        <v>869</v>
      </c>
      <c r="AO85" s="43" t="s">
        <v>352</v>
      </c>
    </row>
    <row r="86" spans="1:41" ht="75">
      <c r="A86" s="43" t="s">
        <v>152</v>
      </c>
      <c r="B86" s="60" t="s">
        <v>153</v>
      </c>
      <c r="C86" s="60">
        <v>325</v>
      </c>
      <c r="D86" s="248"/>
      <c r="E86" s="253"/>
      <c r="F86" s="44" t="s">
        <v>236</v>
      </c>
      <c r="G86" s="44" t="s">
        <v>246</v>
      </c>
      <c r="H86" s="31">
        <v>0.05</v>
      </c>
      <c r="I86" s="24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4"/>
        <v>1</v>
      </c>
      <c r="AI86" s="62">
        <v>45078</v>
      </c>
      <c r="AJ86" s="62">
        <v>45138</v>
      </c>
      <c r="AK86" s="44" t="s">
        <v>247</v>
      </c>
      <c r="AL86" s="44" t="s">
        <v>239</v>
      </c>
      <c r="AM86" s="44" t="s">
        <v>240</v>
      </c>
      <c r="AN86" s="43" t="s">
        <v>869</v>
      </c>
      <c r="AO86" s="43" t="s">
        <v>352</v>
      </c>
    </row>
    <row r="87" spans="1:41" ht="75">
      <c r="A87" s="43" t="s">
        <v>152</v>
      </c>
      <c r="B87" s="60" t="s">
        <v>153</v>
      </c>
      <c r="C87" s="60">
        <v>325</v>
      </c>
      <c r="D87" s="248"/>
      <c r="E87" s="253"/>
      <c r="F87" s="44" t="s">
        <v>236</v>
      </c>
      <c r="G87" s="44" t="s">
        <v>248</v>
      </c>
      <c r="H87" s="31">
        <v>0.1</v>
      </c>
      <c r="I87" s="24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4"/>
        <v>1</v>
      </c>
      <c r="AI87" s="62">
        <v>45170</v>
      </c>
      <c r="AJ87" s="62">
        <v>45260</v>
      </c>
      <c r="AK87" s="44" t="s">
        <v>249</v>
      </c>
      <c r="AL87" s="44" t="s">
        <v>239</v>
      </c>
      <c r="AM87" s="44" t="s">
        <v>240</v>
      </c>
      <c r="AN87" s="43" t="s">
        <v>869</v>
      </c>
      <c r="AO87" s="43" t="s">
        <v>352</v>
      </c>
    </row>
    <row r="88" spans="1:41" ht="75">
      <c r="A88" s="43" t="s">
        <v>152</v>
      </c>
      <c r="B88" s="60" t="s">
        <v>153</v>
      </c>
      <c r="C88" s="60">
        <v>325</v>
      </c>
      <c r="D88" s="248"/>
      <c r="E88" s="253"/>
      <c r="F88" s="44" t="s">
        <v>236</v>
      </c>
      <c r="G88" s="44" t="s">
        <v>250</v>
      </c>
      <c r="H88" s="31">
        <v>0.4</v>
      </c>
      <c r="I88" s="24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4"/>
        <v>1</v>
      </c>
      <c r="AI88" s="62">
        <v>45200</v>
      </c>
      <c r="AJ88" s="62">
        <v>45290</v>
      </c>
      <c r="AK88" s="44" t="s">
        <v>251</v>
      </c>
      <c r="AL88" s="44" t="s">
        <v>239</v>
      </c>
      <c r="AM88" s="44" t="s">
        <v>240</v>
      </c>
      <c r="AN88" s="43" t="s">
        <v>869</v>
      </c>
      <c r="AO88" s="43" t="s">
        <v>352</v>
      </c>
    </row>
    <row r="89" spans="1:41" ht="75">
      <c r="A89" s="43" t="s">
        <v>152</v>
      </c>
      <c r="B89" s="60" t="s">
        <v>153</v>
      </c>
      <c r="C89" s="60">
        <v>325</v>
      </c>
      <c r="D89" s="249"/>
      <c r="E89" s="253"/>
      <c r="F89" s="44" t="s">
        <v>236</v>
      </c>
      <c r="G89" s="44" t="s">
        <v>252</v>
      </c>
      <c r="H89" s="31">
        <v>0.1</v>
      </c>
      <c r="I89" s="24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4"/>
        <v>1</v>
      </c>
      <c r="AI89" s="62">
        <v>45261</v>
      </c>
      <c r="AJ89" s="62">
        <v>45290</v>
      </c>
      <c r="AK89" s="44" t="s">
        <v>253</v>
      </c>
      <c r="AL89" s="44" t="s">
        <v>239</v>
      </c>
      <c r="AM89" s="44" t="s">
        <v>240</v>
      </c>
      <c r="AN89" s="43" t="s">
        <v>869</v>
      </c>
      <c r="AO89" s="43" t="s">
        <v>352</v>
      </c>
    </row>
    <row r="90" spans="1:41" ht="75">
      <c r="A90" s="43" t="s">
        <v>152</v>
      </c>
      <c r="B90" s="60" t="s">
        <v>153</v>
      </c>
      <c r="C90" s="60">
        <v>328</v>
      </c>
      <c r="D90" s="247">
        <v>30</v>
      </c>
      <c r="E90" s="253"/>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4"/>
        <v>1</v>
      </c>
      <c r="AI90" s="62">
        <v>44986</v>
      </c>
      <c r="AJ90" s="62">
        <v>45199</v>
      </c>
      <c r="AK90" s="44" t="s">
        <v>256</v>
      </c>
      <c r="AL90" s="44" t="s">
        <v>239</v>
      </c>
      <c r="AM90" s="44" t="s">
        <v>240</v>
      </c>
      <c r="AN90" s="43" t="s">
        <v>869</v>
      </c>
      <c r="AO90" s="43" t="s">
        <v>352</v>
      </c>
    </row>
    <row r="91" spans="1:41" ht="75">
      <c r="A91" s="43" t="s">
        <v>152</v>
      </c>
      <c r="B91" s="60" t="s">
        <v>153</v>
      </c>
      <c r="C91" s="60">
        <v>328</v>
      </c>
      <c r="D91" s="248"/>
      <c r="E91" s="253"/>
      <c r="F91" s="44" t="s">
        <v>254</v>
      </c>
      <c r="G91" s="44" t="s">
        <v>257</v>
      </c>
      <c r="H91" s="31">
        <v>0.05</v>
      </c>
      <c r="I91" s="251"/>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4"/>
        <v>1</v>
      </c>
      <c r="AI91" s="62">
        <v>45017</v>
      </c>
      <c r="AJ91" s="62">
        <v>45230</v>
      </c>
      <c r="AK91" s="44" t="s">
        <v>258</v>
      </c>
      <c r="AL91" s="44" t="s">
        <v>239</v>
      </c>
      <c r="AM91" s="44" t="s">
        <v>240</v>
      </c>
      <c r="AN91" s="43" t="s">
        <v>869</v>
      </c>
      <c r="AO91" s="43" t="s">
        <v>352</v>
      </c>
    </row>
    <row r="92" spans="1:41" ht="75">
      <c r="A92" s="43" t="s">
        <v>152</v>
      </c>
      <c r="B92" s="60" t="s">
        <v>153</v>
      </c>
      <c r="C92" s="60">
        <v>328</v>
      </c>
      <c r="D92" s="248"/>
      <c r="E92" s="253"/>
      <c r="F92" s="44" t="s">
        <v>254</v>
      </c>
      <c r="G92" s="44" t="s">
        <v>259</v>
      </c>
      <c r="H92" s="31">
        <v>0.4</v>
      </c>
      <c r="I92" s="251"/>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4"/>
        <v>0.99999999999999989</v>
      </c>
      <c r="AI92" s="62">
        <v>44986</v>
      </c>
      <c r="AJ92" s="62">
        <v>45290</v>
      </c>
      <c r="AK92" s="44" t="s">
        <v>260</v>
      </c>
      <c r="AL92" s="44" t="s">
        <v>239</v>
      </c>
      <c r="AM92" s="44" t="s">
        <v>240</v>
      </c>
      <c r="AN92" s="43" t="s">
        <v>869</v>
      </c>
      <c r="AO92" s="43" t="s">
        <v>352</v>
      </c>
    </row>
    <row r="93" spans="1:41" ht="75">
      <c r="A93" s="43" t="s">
        <v>152</v>
      </c>
      <c r="B93" s="60" t="s">
        <v>153</v>
      </c>
      <c r="C93" s="60">
        <v>328</v>
      </c>
      <c r="D93" s="248"/>
      <c r="E93" s="253"/>
      <c r="F93" s="44" t="s">
        <v>254</v>
      </c>
      <c r="G93" s="44" t="s">
        <v>261</v>
      </c>
      <c r="H93" s="31">
        <v>0.3</v>
      </c>
      <c r="I93" s="251"/>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4"/>
        <v>1</v>
      </c>
      <c r="AI93" s="62">
        <v>45078</v>
      </c>
      <c r="AJ93" s="62">
        <v>45230</v>
      </c>
      <c r="AK93" s="44" t="s">
        <v>262</v>
      </c>
      <c r="AL93" s="44" t="s">
        <v>239</v>
      </c>
      <c r="AM93" s="44" t="s">
        <v>240</v>
      </c>
      <c r="AN93" s="43" t="s">
        <v>869</v>
      </c>
      <c r="AO93" s="43" t="s">
        <v>352</v>
      </c>
    </row>
    <row r="94" spans="1:41" ht="75">
      <c r="A94" s="43" t="s">
        <v>152</v>
      </c>
      <c r="B94" s="60" t="s">
        <v>153</v>
      </c>
      <c r="C94" s="60">
        <v>328</v>
      </c>
      <c r="D94" s="249"/>
      <c r="E94" s="254"/>
      <c r="F94" s="44" t="s">
        <v>254</v>
      </c>
      <c r="G94" s="44" t="s">
        <v>263</v>
      </c>
      <c r="H94" s="31">
        <v>0.05</v>
      </c>
      <c r="I94" s="251"/>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4"/>
        <v>1</v>
      </c>
      <c r="AI94" s="62">
        <v>45231</v>
      </c>
      <c r="AJ94" s="62">
        <v>45260</v>
      </c>
      <c r="AK94" s="44" t="s">
        <v>264</v>
      </c>
      <c r="AL94" s="44" t="s">
        <v>239</v>
      </c>
      <c r="AM94" s="44" t="s">
        <v>240</v>
      </c>
      <c r="AN94" s="43" t="s">
        <v>869</v>
      </c>
      <c r="AO94" s="43" t="s">
        <v>352</v>
      </c>
    </row>
    <row r="95" spans="1:41" ht="75">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4"/>
        <v>1</v>
      </c>
      <c r="AI95" s="62">
        <v>45047</v>
      </c>
      <c r="AJ95" s="62">
        <v>45290</v>
      </c>
      <c r="AK95" s="44" t="s">
        <v>267</v>
      </c>
      <c r="AL95" s="44" t="s">
        <v>239</v>
      </c>
      <c r="AM95" s="44" t="s">
        <v>240</v>
      </c>
      <c r="AN95" s="43" t="s">
        <v>869</v>
      </c>
      <c r="AO95" s="25" t="s">
        <v>785</v>
      </c>
    </row>
    <row r="96" spans="1:41" ht="75">
      <c r="A96" s="43" t="s">
        <v>152</v>
      </c>
      <c r="B96" s="60" t="s">
        <v>153</v>
      </c>
      <c r="C96" s="60">
        <v>326</v>
      </c>
      <c r="D96" s="60" t="s">
        <v>70</v>
      </c>
      <c r="E96" s="60" t="s">
        <v>70</v>
      </c>
      <c r="F96" s="44" t="s">
        <v>265</v>
      </c>
      <c r="G96" s="44" t="s">
        <v>268</v>
      </c>
      <c r="H96" s="31">
        <v>0.11</v>
      </c>
      <c r="I96" s="251"/>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4"/>
        <v>1</v>
      </c>
      <c r="AI96" s="62">
        <v>44986</v>
      </c>
      <c r="AJ96" s="62">
        <v>45290</v>
      </c>
      <c r="AK96" s="44" t="s">
        <v>269</v>
      </c>
      <c r="AL96" s="44" t="s">
        <v>239</v>
      </c>
      <c r="AM96" s="44" t="s">
        <v>240</v>
      </c>
      <c r="AN96" s="43" t="s">
        <v>869</v>
      </c>
      <c r="AO96" s="25" t="s">
        <v>785</v>
      </c>
    </row>
    <row r="97" spans="1:41" ht="75">
      <c r="A97" s="43" t="s">
        <v>152</v>
      </c>
      <c r="B97" s="60" t="s">
        <v>153</v>
      </c>
      <c r="C97" s="60">
        <v>326</v>
      </c>
      <c r="D97" s="60" t="s">
        <v>70</v>
      </c>
      <c r="E97" s="60" t="s">
        <v>70</v>
      </c>
      <c r="F97" s="44" t="s">
        <v>265</v>
      </c>
      <c r="G97" s="44" t="s">
        <v>270</v>
      </c>
      <c r="H97" s="31">
        <v>0.11</v>
      </c>
      <c r="I97" s="251"/>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4"/>
        <v>0.99599999999999989</v>
      </c>
      <c r="AI97" s="62">
        <v>44927</v>
      </c>
      <c r="AJ97" s="62">
        <v>45290</v>
      </c>
      <c r="AK97" s="44" t="s">
        <v>271</v>
      </c>
      <c r="AL97" s="44" t="s">
        <v>239</v>
      </c>
      <c r="AM97" s="44" t="s">
        <v>240</v>
      </c>
      <c r="AN97" s="43" t="s">
        <v>869</v>
      </c>
      <c r="AO97" s="25" t="s">
        <v>785</v>
      </c>
    </row>
    <row r="98" spans="1:41" ht="75">
      <c r="A98" s="43" t="s">
        <v>152</v>
      </c>
      <c r="B98" s="60" t="s">
        <v>153</v>
      </c>
      <c r="C98" s="60">
        <v>326</v>
      </c>
      <c r="D98" s="60" t="s">
        <v>70</v>
      </c>
      <c r="E98" s="60" t="s">
        <v>70</v>
      </c>
      <c r="F98" s="44" t="s">
        <v>265</v>
      </c>
      <c r="G98" s="44" t="s">
        <v>272</v>
      </c>
      <c r="H98" s="31">
        <v>0.12</v>
      </c>
      <c r="I98" s="251"/>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4"/>
        <v>1</v>
      </c>
      <c r="AI98" s="62">
        <v>44986</v>
      </c>
      <c r="AJ98" s="62">
        <v>45290</v>
      </c>
      <c r="AK98" s="44" t="s">
        <v>273</v>
      </c>
      <c r="AL98" s="44" t="s">
        <v>239</v>
      </c>
      <c r="AM98" s="44" t="s">
        <v>240</v>
      </c>
      <c r="AN98" s="43" t="s">
        <v>869</v>
      </c>
      <c r="AO98" s="25" t="s">
        <v>785</v>
      </c>
    </row>
    <row r="99" spans="1:41" ht="75">
      <c r="A99" s="43" t="s">
        <v>152</v>
      </c>
      <c r="B99" s="60" t="s">
        <v>153</v>
      </c>
      <c r="C99" s="60">
        <v>326</v>
      </c>
      <c r="D99" s="60" t="s">
        <v>70</v>
      </c>
      <c r="E99" s="60" t="s">
        <v>70</v>
      </c>
      <c r="F99" s="44" t="s">
        <v>265</v>
      </c>
      <c r="G99" s="44" t="s">
        <v>274</v>
      </c>
      <c r="H99" s="31">
        <v>0.11</v>
      </c>
      <c r="I99" s="251"/>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4"/>
        <v>0.99999999999999989</v>
      </c>
      <c r="AI99" s="62">
        <v>44986</v>
      </c>
      <c r="AJ99" s="62">
        <v>45290</v>
      </c>
      <c r="AK99" s="44" t="s">
        <v>275</v>
      </c>
      <c r="AL99" s="44" t="s">
        <v>239</v>
      </c>
      <c r="AM99" s="44" t="s">
        <v>240</v>
      </c>
      <c r="AN99" s="43" t="s">
        <v>869</v>
      </c>
      <c r="AO99" s="25" t="s">
        <v>785</v>
      </c>
    </row>
    <row r="100" spans="1:41" ht="90">
      <c r="A100" s="43" t="s">
        <v>152</v>
      </c>
      <c r="B100" s="60" t="s">
        <v>153</v>
      </c>
      <c r="C100" s="60">
        <v>326</v>
      </c>
      <c r="D100" s="60" t="s">
        <v>70</v>
      </c>
      <c r="E100" s="60" t="s">
        <v>70</v>
      </c>
      <c r="F100" s="44" t="s">
        <v>265</v>
      </c>
      <c r="G100" s="44" t="s">
        <v>276</v>
      </c>
      <c r="H100" s="31">
        <v>0.11</v>
      </c>
      <c r="I100" s="251"/>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277</v>
      </c>
      <c r="AL100" s="44" t="s">
        <v>239</v>
      </c>
      <c r="AM100" s="44" t="s">
        <v>240</v>
      </c>
      <c r="AN100" s="43" t="s">
        <v>869</v>
      </c>
      <c r="AO100" s="25" t="s">
        <v>785</v>
      </c>
    </row>
    <row r="101" spans="1:41" ht="75">
      <c r="A101" s="43" t="s">
        <v>152</v>
      </c>
      <c r="B101" s="60" t="s">
        <v>153</v>
      </c>
      <c r="C101" s="60">
        <v>326</v>
      </c>
      <c r="D101" s="60" t="s">
        <v>70</v>
      </c>
      <c r="E101" s="60" t="s">
        <v>70</v>
      </c>
      <c r="F101" s="44" t="s">
        <v>265</v>
      </c>
      <c r="G101" s="44" t="s">
        <v>278</v>
      </c>
      <c r="H101" s="31">
        <v>0.11</v>
      </c>
      <c r="I101" s="251"/>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4"/>
        <v>1</v>
      </c>
      <c r="AI101" s="62">
        <v>45047</v>
      </c>
      <c r="AJ101" s="62">
        <v>45290</v>
      </c>
      <c r="AK101" s="44" t="s">
        <v>279</v>
      </c>
      <c r="AL101" s="44" t="s">
        <v>239</v>
      </c>
      <c r="AM101" s="44" t="s">
        <v>240</v>
      </c>
      <c r="AN101" s="43" t="s">
        <v>869</v>
      </c>
      <c r="AO101" s="25" t="s">
        <v>785</v>
      </c>
    </row>
    <row r="102" spans="1:41" ht="90">
      <c r="A102" s="43" t="s">
        <v>152</v>
      </c>
      <c r="B102" s="60" t="s">
        <v>153</v>
      </c>
      <c r="C102" s="60">
        <v>326</v>
      </c>
      <c r="D102" s="60" t="s">
        <v>70</v>
      </c>
      <c r="E102" s="60" t="s">
        <v>70</v>
      </c>
      <c r="F102" s="44" t="s">
        <v>265</v>
      </c>
      <c r="G102" s="44" t="s">
        <v>280</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281</v>
      </c>
      <c r="AL102" s="44" t="s">
        <v>239</v>
      </c>
      <c r="AM102" s="44" t="s">
        <v>240</v>
      </c>
      <c r="AN102" s="43" t="s">
        <v>869</v>
      </c>
      <c r="AO102" s="25" t="s">
        <v>785</v>
      </c>
    </row>
    <row r="103" spans="1:41" ht="75">
      <c r="A103" s="43" t="s">
        <v>152</v>
      </c>
      <c r="B103" s="60" t="s">
        <v>153</v>
      </c>
      <c r="C103" s="60">
        <v>326</v>
      </c>
      <c r="D103" s="60" t="s">
        <v>70</v>
      </c>
      <c r="E103" s="60" t="s">
        <v>70</v>
      </c>
      <c r="F103" s="44" t="s">
        <v>265</v>
      </c>
      <c r="G103" s="44" t="s">
        <v>282</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3" t="s">
        <v>283</v>
      </c>
      <c r="AL103" s="44" t="s">
        <v>239</v>
      </c>
      <c r="AM103" s="44" t="s">
        <v>240</v>
      </c>
      <c r="AN103" s="43" t="s">
        <v>869</v>
      </c>
      <c r="AO103" s="25" t="s">
        <v>785</v>
      </c>
    </row>
    <row r="104" spans="1:41" ht="75">
      <c r="A104" s="43" t="s">
        <v>152</v>
      </c>
      <c r="B104" s="60" t="s">
        <v>153</v>
      </c>
      <c r="C104" s="60">
        <v>326</v>
      </c>
      <c r="D104" s="68">
        <v>1</v>
      </c>
      <c r="E104" s="258">
        <v>404990020</v>
      </c>
      <c r="F104" s="44" t="s">
        <v>284</v>
      </c>
      <c r="G104" s="44" t="s">
        <v>285</v>
      </c>
      <c r="H104" s="63">
        <v>1</v>
      </c>
      <c r="I104" s="63">
        <v>1</v>
      </c>
      <c r="J104" s="60"/>
      <c r="K104" s="60"/>
      <c r="L104" s="63">
        <v>0.05</v>
      </c>
      <c r="M104" s="60"/>
      <c r="N104" s="63">
        <v>0.05</v>
      </c>
      <c r="O104" s="60"/>
      <c r="P104" s="63">
        <v>0.15</v>
      </c>
      <c r="Q104" s="60"/>
      <c r="R104" s="63">
        <v>0.15</v>
      </c>
      <c r="S104" s="60"/>
      <c r="T104" s="63">
        <v>0.15</v>
      </c>
      <c r="U104" s="60"/>
      <c r="V104" s="63">
        <v>0.15</v>
      </c>
      <c r="W104" s="60"/>
      <c r="X104" s="63">
        <v>0.15</v>
      </c>
      <c r="Y104" s="60"/>
      <c r="Z104" s="63">
        <v>0.15</v>
      </c>
      <c r="AA104" s="60"/>
      <c r="AB104" s="63"/>
      <c r="AC104" s="60"/>
      <c r="AD104" s="60"/>
      <c r="AE104" s="60"/>
      <c r="AF104" s="60"/>
      <c r="AG104" s="60"/>
      <c r="AH104" s="31">
        <f t="shared" si="4"/>
        <v>1</v>
      </c>
      <c r="AI104" s="62">
        <v>44958</v>
      </c>
      <c r="AJ104" s="62">
        <v>45199</v>
      </c>
      <c r="AK104" s="44" t="s">
        <v>286</v>
      </c>
      <c r="AL104" s="44" t="s">
        <v>287</v>
      </c>
      <c r="AM104" s="43" t="s">
        <v>708</v>
      </c>
      <c r="AN104" s="43" t="s">
        <v>708</v>
      </c>
      <c r="AO104" s="43" t="s">
        <v>352</v>
      </c>
    </row>
    <row r="105" spans="1:41" ht="180">
      <c r="A105" s="43" t="s">
        <v>152</v>
      </c>
      <c r="B105" s="60" t="s">
        <v>153</v>
      </c>
      <c r="C105" s="60">
        <v>326</v>
      </c>
      <c r="D105" s="68">
        <v>18</v>
      </c>
      <c r="E105" s="258"/>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4"/>
        <v>0.99999999999999978</v>
      </c>
      <c r="AI105" s="62">
        <v>44927</v>
      </c>
      <c r="AJ105" s="62">
        <v>45291</v>
      </c>
      <c r="AK105" s="43" t="s">
        <v>749</v>
      </c>
      <c r="AL105" s="44" t="s">
        <v>287</v>
      </c>
      <c r="AM105" s="43" t="s">
        <v>708</v>
      </c>
      <c r="AN105" s="43" t="s">
        <v>708</v>
      </c>
      <c r="AO105" s="43" t="s">
        <v>352</v>
      </c>
    </row>
    <row r="106" spans="1:41" ht="101.25" customHeight="1">
      <c r="A106" s="43" t="s">
        <v>40</v>
      </c>
      <c r="B106" s="60" t="s">
        <v>290</v>
      </c>
      <c r="C106" s="60">
        <v>550</v>
      </c>
      <c r="D106" s="259">
        <v>1</v>
      </c>
      <c r="E106" s="260">
        <v>241217000</v>
      </c>
      <c r="F106" s="44" t="s">
        <v>291</v>
      </c>
      <c r="G106" s="44" t="s">
        <v>292</v>
      </c>
      <c r="H106" s="63">
        <v>0.15</v>
      </c>
      <c r="I106" s="250">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4"/>
        <v>1</v>
      </c>
      <c r="AI106" s="62">
        <v>44986</v>
      </c>
      <c r="AJ106" s="62">
        <v>45046</v>
      </c>
      <c r="AK106" s="44" t="s">
        <v>293</v>
      </c>
      <c r="AL106" s="44" t="s">
        <v>287</v>
      </c>
      <c r="AM106" s="43" t="s">
        <v>708</v>
      </c>
      <c r="AN106" s="43" t="s">
        <v>708</v>
      </c>
      <c r="AO106" s="43" t="s">
        <v>352</v>
      </c>
    </row>
    <row r="107" spans="1:41" ht="102.75" customHeight="1">
      <c r="A107" s="43" t="s">
        <v>40</v>
      </c>
      <c r="B107" s="60" t="s">
        <v>290</v>
      </c>
      <c r="C107" s="60">
        <v>550</v>
      </c>
      <c r="D107" s="259"/>
      <c r="E107" s="260"/>
      <c r="F107" s="44" t="s">
        <v>291</v>
      </c>
      <c r="G107" s="44" t="s">
        <v>750</v>
      </c>
      <c r="H107" s="33">
        <v>0.45</v>
      </c>
      <c r="I107" s="250"/>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4"/>
        <v>1</v>
      </c>
      <c r="AI107" s="64">
        <v>45047</v>
      </c>
      <c r="AJ107" s="64">
        <v>45199</v>
      </c>
      <c r="AK107" s="44" t="s">
        <v>294</v>
      </c>
      <c r="AL107" s="44" t="s">
        <v>287</v>
      </c>
      <c r="AM107" s="43" t="s">
        <v>708</v>
      </c>
      <c r="AN107" s="43" t="s">
        <v>708</v>
      </c>
      <c r="AO107" s="43" t="s">
        <v>352</v>
      </c>
    </row>
    <row r="108" spans="1:41" ht="78.75" customHeight="1">
      <c r="A108" s="43" t="s">
        <v>40</v>
      </c>
      <c r="B108" s="60" t="s">
        <v>290</v>
      </c>
      <c r="C108" s="60">
        <v>550</v>
      </c>
      <c r="D108" s="259"/>
      <c r="E108" s="260"/>
      <c r="F108" s="44" t="s">
        <v>291</v>
      </c>
      <c r="G108" s="44" t="s">
        <v>295</v>
      </c>
      <c r="H108" s="33">
        <v>0.2</v>
      </c>
      <c r="I108" s="250"/>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4"/>
        <v>1</v>
      </c>
      <c r="AI108" s="64">
        <v>44986</v>
      </c>
      <c r="AJ108" s="64">
        <v>45290</v>
      </c>
      <c r="AK108" s="70" t="s">
        <v>296</v>
      </c>
      <c r="AL108" s="44" t="s">
        <v>287</v>
      </c>
      <c r="AM108" s="43" t="s">
        <v>708</v>
      </c>
      <c r="AN108" s="43" t="s">
        <v>708</v>
      </c>
      <c r="AO108" s="43" t="s">
        <v>352</v>
      </c>
    </row>
    <row r="109" spans="1:41" ht="75">
      <c r="A109" s="43" t="s">
        <v>40</v>
      </c>
      <c r="B109" s="60" t="s">
        <v>290</v>
      </c>
      <c r="C109" s="60">
        <v>550</v>
      </c>
      <c r="D109" s="259"/>
      <c r="E109" s="260"/>
      <c r="F109" s="44" t="s">
        <v>291</v>
      </c>
      <c r="G109" s="44" t="s">
        <v>297</v>
      </c>
      <c r="H109" s="33">
        <v>0.2</v>
      </c>
      <c r="I109" s="250"/>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4"/>
        <v>1</v>
      </c>
      <c r="AI109" s="64">
        <v>45231</v>
      </c>
      <c r="AJ109" s="64">
        <v>45260</v>
      </c>
      <c r="AK109" s="44" t="s">
        <v>298</v>
      </c>
      <c r="AL109" s="44" t="s">
        <v>287</v>
      </c>
      <c r="AM109" s="43" t="s">
        <v>708</v>
      </c>
      <c r="AN109" s="43" t="s">
        <v>708</v>
      </c>
      <c r="AO109" s="43" t="s">
        <v>352</v>
      </c>
    </row>
    <row r="110" spans="1:41" ht="156" customHeight="1">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4"/>
        <v>1</v>
      </c>
      <c r="AI110" s="64">
        <v>45017</v>
      </c>
      <c r="AJ110" s="64">
        <v>45260</v>
      </c>
      <c r="AK110" s="44" t="s">
        <v>670</v>
      </c>
      <c r="AL110" s="44" t="s">
        <v>287</v>
      </c>
      <c r="AM110" s="43" t="s">
        <v>708</v>
      </c>
      <c r="AN110" s="43" t="s">
        <v>708</v>
      </c>
      <c r="AO110" s="43" t="s">
        <v>352</v>
      </c>
    </row>
    <row r="111" spans="1:41" ht="105.75">
      <c r="A111" s="43" t="s">
        <v>152</v>
      </c>
      <c r="B111" s="60" t="s">
        <v>153</v>
      </c>
      <c r="C111" s="60">
        <v>329</v>
      </c>
      <c r="D111" s="247">
        <v>1</v>
      </c>
      <c r="E111" s="255">
        <v>1231006490</v>
      </c>
      <c r="F111" s="44" t="s">
        <v>301</v>
      </c>
      <c r="G111" s="44" t="s">
        <v>302</v>
      </c>
      <c r="H111" s="63">
        <v>0.3</v>
      </c>
      <c r="I111" s="246">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352</v>
      </c>
    </row>
    <row r="112" spans="1:41" ht="105.75">
      <c r="A112" s="43" t="s">
        <v>152</v>
      </c>
      <c r="B112" s="60" t="s">
        <v>153</v>
      </c>
      <c r="C112" s="60">
        <v>329</v>
      </c>
      <c r="D112" s="248"/>
      <c r="E112" s="256"/>
      <c r="F112" s="44" t="s">
        <v>301</v>
      </c>
      <c r="G112" s="71" t="s">
        <v>657</v>
      </c>
      <c r="H112" s="63">
        <v>0.3</v>
      </c>
      <c r="I112" s="246"/>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4"/>
        <v>1</v>
      </c>
      <c r="AI112" s="64">
        <v>44986</v>
      </c>
      <c r="AJ112" s="64">
        <v>45260</v>
      </c>
      <c r="AK112" s="44" t="s">
        <v>303</v>
      </c>
      <c r="AL112" s="44" t="s">
        <v>287</v>
      </c>
      <c r="AM112" s="43" t="s">
        <v>708</v>
      </c>
      <c r="AN112" s="43" t="s">
        <v>708</v>
      </c>
      <c r="AO112" s="43" t="s">
        <v>352</v>
      </c>
    </row>
    <row r="113" spans="1:41" ht="135">
      <c r="A113" s="43" t="s">
        <v>152</v>
      </c>
      <c r="B113" s="60" t="s">
        <v>153</v>
      </c>
      <c r="C113" s="60">
        <v>329</v>
      </c>
      <c r="D113" s="249"/>
      <c r="E113" s="257"/>
      <c r="F113" s="44" t="s">
        <v>301</v>
      </c>
      <c r="G113" s="44" t="s">
        <v>304</v>
      </c>
      <c r="H113" s="63">
        <v>0.4</v>
      </c>
      <c r="I113" s="246"/>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352</v>
      </c>
    </row>
    <row r="114" spans="1:41" ht="137.25">
      <c r="A114" s="43" t="s">
        <v>152</v>
      </c>
      <c r="B114" s="60" t="s">
        <v>153</v>
      </c>
      <c r="C114" s="60">
        <v>329</v>
      </c>
      <c r="D114" s="60" t="s">
        <v>70</v>
      </c>
      <c r="E114" s="60" t="s">
        <v>70</v>
      </c>
      <c r="F114" s="44" t="s">
        <v>309</v>
      </c>
      <c r="G114" s="44" t="s">
        <v>310</v>
      </c>
      <c r="H114" s="63">
        <v>0.6</v>
      </c>
      <c r="I114" s="265">
        <f>+H114+H115+H116</f>
        <v>1</v>
      </c>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4"/>
        <v>1</v>
      </c>
      <c r="AI114" s="64">
        <v>45170</v>
      </c>
      <c r="AJ114" s="64">
        <v>45229</v>
      </c>
      <c r="AK114" s="44" t="s">
        <v>671</v>
      </c>
      <c r="AL114" s="44" t="s">
        <v>287</v>
      </c>
      <c r="AM114" s="43" t="s">
        <v>708</v>
      </c>
      <c r="AN114" s="43" t="s">
        <v>708</v>
      </c>
      <c r="AO114" s="43" t="s">
        <v>352</v>
      </c>
    </row>
    <row r="115" spans="1:41" ht="137.25">
      <c r="A115" s="43" t="s">
        <v>152</v>
      </c>
      <c r="B115" s="60" t="s">
        <v>153</v>
      </c>
      <c r="C115" s="60">
        <v>329</v>
      </c>
      <c r="D115" s="60" t="s">
        <v>70</v>
      </c>
      <c r="E115" s="60" t="s">
        <v>70</v>
      </c>
      <c r="F115" s="44" t="s">
        <v>311</v>
      </c>
      <c r="G115" s="44" t="s">
        <v>832</v>
      </c>
      <c r="H115" s="63">
        <v>0.2</v>
      </c>
      <c r="I115" s="266"/>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4"/>
        <v>1</v>
      </c>
      <c r="AI115" s="64">
        <v>45078</v>
      </c>
      <c r="AJ115" s="64">
        <v>45138</v>
      </c>
      <c r="AK115" s="44" t="s">
        <v>313</v>
      </c>
      <c r="AL115" s="44" t="s">
        <v>287</v>
      </c>
      <c r="AM115" s="43" t="s">
        <v>708</v>
      </c>
      <c r="AN115" s="43" t="s">
        <v>708</v>
      </c>
      <c r="AO115" s="43" t="s">
        <v>352</v>
      </c>
    </row>
    <row r="116" spans="1:41" ht="137.25">
      <c r="A116" s="43" t="s">
        <v>152</v>
      </c>
      <c r="B116" s="60" t="s">
        <v>153</v>
      </c>
      <c r="C116" s="60">
        <v>329</v>
      </c>
      <c r="D116" s="60" t="s">
        <v>70</v>
      </c>
      <c r="E116" s="60" t="s">
        <v>70</v>
      </c>
      <c r="F116" s="44" t="s">
        <v>311</v>
      </c>
      <c r="G116" s="44" t="s">
        <v>314</v>
      </c>
      <c r="H116" s="63">
        <v>0.2</v>
      </c>
      <c r="I116" s="267"/>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4"/>
        <v>0.99999999999999978</v>
      </c>
      <c r="AI116" s="64">
        <v>44929</v>
      </c>
      <c r="AJ116" s="64">
        <v>45290</v>
      </c>
      <c r="AK116" s="43" t="s">
        <v>315</v>
      </c>
      <c r="AL116" s="44" t="s">
        <v>287</v>
      </c>
      <c r="AM116" s="43" t="s">
        <v>708</v>
      </c>
      <c r="AN116" s="43" t="s">
        <v>708</v>
      </c>
      <c r="AO116" s="43" t="s">
        <v>352</v>
      </c>
    </row>
    <row r="117" spans="1:41" ht="105.75">
      <c r="A117" s="43" t="s">
        <v>152</v>
      </c>
      <c r="B117" s="60" t="s">
        <v>153</v>
      </c>
      <c r="C117" s="60">
        <v>329</v>
      </c>
      <c r="D117" s="251">
        <v>1</v>
      </c>
      <c r="E117" s="60" t="s">
        <v>70</v>
      </c>
      <c r="F117" s="44" t="s">
        <v>301</v>
      </c>
      <c r="G117" s="44" t="s">
        <v>722</v>
      </c>
      <c r="H117" s="63">
        <v>0.6</v>
      </c>
      <c r="I117" s="246">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4"/>
        <v>1</v>
      </c>
      <c r="AI117" s="64">
        <v>44958</v>
      </c>
      <c r="AJ117" s="64">
        <v>45016</v>
      </c>
      <c r="AK117" s="43" t="s">
        <v>316</v>
      </c>
      <c r="AL117" s="44" t="s">
        <v>287</v>
      </c>
      <c r="AM117" s="43" t="s">
        <v>708</v>
      </c>
      <c r="AN117" s="43" t="s">
        <v>708</v>
      </c>
      <c r="AO117" s="43" t="s">
        <v>352</v>
      </c>
    </row>
    <row r="118" spans="1:41" ht="105.75">
      <c r="A118" s="43" t="s">
        <v>152</v>
      </c>
      <c r="B118" s="60" t="s">
        <v>153</v>
      </c>
      <c r="C118" s="60">
        <v>329</v>
      </c>
      <c r="D118" s="251"/>
      <c r="E118" s="60" t="s">
        <v>70</v>
      </c>
      <c r="F118" s="44" t="s">
        <v>301</v>
      </c>
      <c r="G118" s="44" t="s">
        <v>317</v>
      </c>
      <c r="H118" s="33">
        <v>0.2</v>
      </c>
      <c r="I118" s="246"/>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4"/>
        <v>1</v>
      </c>
      <c r="AI118" s="64">
        <v>44986</v>
      </c>
      <c r="AJ118" s="64">
        <v>45290</v>
      </c>
      <c r="AK118" s="44" t="s">
        <v>318</v>
      </c>
      <c r="AL118" s="44" t="s">
        <v>287</v>
      </c>
      <c r="AM118" s="43" t="s">
        <v>708</v>
      </c>
      <c r="AN118" s="43" t="s">
        <v>708</v>
      </c>
      <c r="AO118" s="43" t="s">
        <v>352</v>
      </c>
    </row>
    <row r="119" spans="1:41" ht="105.75">
      <c r="A119" s="43" t="s">
        <v>152</v>
      </c>
      <c r="B119" s="60" t="s">
        <v>153</v>
      </c>
      <c r="C119" s="60">
        <v>329</v>
      </c>
      <c r="D119" s="251"/>
      <c r="E119" s="60" t="s">
        <v>70</v>
      </c>
      <c r="F119" s="44" t="s">
        <v>301</v>
      </c>
      <c r="G119" s="44" t="s">
        <v>752</v>
      </c>
      <c r="H119" s="33">
        <v>0.2</v>
      </c>
      <c r="I119" s="246"/>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4"/>
        <v>1</v>
      </c>
      <c r="AI119" s="64">
        <v>45261</v>
      </c>
      <c r="AJ119" s="64">
        <v>45290</v>
      </c>
      <c r="AK119" s="43" t="s">
        <v>319</v>
      </c>
      <c r="AL119" s="44" t="s">
        <v>287</v>
      </c>
      <c r="AM119" s="43" t="s">
        <v>708</v>
      </c>
      <c r="AN119" s="43" t="s">
        <v>708</v>
      </c>
      <c r="AO119" s="43" t="s">
        <v>352</v>
      </c>
    </row>
    <row r="120" spans="1:41" ht="162.75" customHeight="1">
      <c r="A120" s="43" t="s">
        <v>152</v>
      </c>
      <c r="B120" s="60" t="s">
        <v>153</v>
      </c>
      <c r="C120" s="60">
        <v>329</v>
      </c>
      <c r="D120" s="60" t="s">
        <v>70</v>
      </c>
      <c r="E120" s="60" t="s">
        <v>70</v>
      </c>
      <c r="F120" s="44" t="s">
        <v>320</v>
      </c>
      <c r="G120" s="50" t="s">
        <v>321</v>
      </c>
      <c r="H120" s="33">
        <v>0.1</v>
      </c>
      <c r="I120" s="265">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ref="AH120:AH173" si="5">+J120+L120+N120+P120+R120+T120+V120+X120+Z120+AB120+AD120+AF120</f>
        <v>1</v>
      </c>
      <c r="AI120" s="64">
        <v>45078</v>
      </c>
      <c r="AJ120" s="64">
        <v>45229</v>
      </c>
      <c r="AK120" s="44" t="s">
        <v>322</v>
      </c>
      <c r="AL120" s="44" t="s">
        <v>287</v>
      </c>
      <c r="AM120" s="43" t="s">
        <v>708</v>
      </c>
      <c r="AN120" s="43" t="s">
        <v>708</v>
      </c>
      <c r="AO120" s="43" t="s">
        <v>352</v>
      </c>
    </row>
    <row r="121" spans="1:41" ht="118.5" customHeight="1">
      <c r="A121" s="72" t="s">
        <v>152</v>
      </c>
      <c r="B121" s="60" t="s">
        <v>153</v>
      </c>
      <c r="C121" s="60">
        <v>329</v>
      </c>
      <c r="D121" s="60" t="s">
        <v>70</v>
      </c>
      <c r="E121" s="60" t="s">
        <v>70</v>
      </c>
      <c r="F121" s="44" t="s">
        <v>320</v>
      </c>
      <c r="G121" s="50" t="s">
        <v>323</v>
      </c>
      <c r="H121" s="33">
        <v>0.1</v>
      </c>
      <c r="I121" s="266"/>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352</v>
      </c>
    </row>
    <row r="122" spans="1:41" ht="99.75" customHeight="1">
      <c r="A122" s="72" t="s">
        <v>152</v>
      </c>
      <c r="B122" s="60" t="s">
        <v>153</v>
      </c>
      <c r="C122" s="60">
        <v>329</v>
      </c>
      <c r="D122" s="60" t="s">
        <v>70</v>
      </c>
      <c r="E122" s="60" t="s">
        <v>70</v>
      </c>
      <c r="F122" s="44" t="s">
        <v>320</v>
      </c>
      <c r="G122" s="50" t="s">
        <v>325</v>
      </c>
      <c r="H122" s="33">
        <v>0.1</v>
      </c>
      <c r="I122" s="266"/>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6">+J122+L122+N122+P122+R122+T122+V122+X122+AB122+Z122+AD122+AF122</f>
        <v>1</v>
      </c>
      <c r="AI122" s="64">
        <v>44958</v>
      </c>
      <c r="AJ122" s="64">
        <v>45290</v>
      </c>
      <c r="AK122" s="70" t="s">
        <v>326</v>
      </c>
      <c r="AL122" s="44" t="s">
        <v>287</v>
      </c>
      <c r="AM122" s="43" t="s">
        <v>708</v>
      </c>
      <c r="AN122" s="43" t="s">
        <v>708</v>
      </c>
      <c r="AO122" s="43" t="s">
        <v>352</v>
      </c>
    </row>
    <row r="123" spans="1:41" ht="87" customHeight="1">
      <c r="A123" s="72" t="s">
        <v>152</v>
      </c>
      <c r="B123" s="60" t="s">
        <v>153</v>
      </c>
      <c r="C123" s="60">
        <v>329</v>
      </c>
      <c r="D123" s="60" t="s">
        <v>70</v>
      </c>
      <c r="E123" s="60" t="s">
        <v>70</v>
      </c>
      <c r="F123" s="44" t="s">
        <v>320</v>
      </c>
      <c r="G123" s="50" t="s">
        <v>327</v>
      </c>
      <c r="H123" s="33">
        <v>0.1</v>
      </c>
      <c r="I123" s="266"/>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6"/>
        <v>1</v>
      </c>
      <c r="AI123" s="64">
        <v>44958</v>
      </c>
      <c r="AJ123" s="64">
        <v>45290</v>
      </c>
      <c r="AK123" s="82" t="s">
        <v>328</v>
      </c>
      <c r="AL123" s="44" t="s">
        <v>287</v>
      </c>
      <c r="AM123" s="43" t="s">
        <v>708</v>
      </c>
      <c r="AN123" s="43" t="s">
        <v>708</v>
      </c>
      <c r="AO123" s="43" t="s">
        <v>352</v>
      </c>
    </row>
    <row r="124" spans="1:41" ht="98.25" customHeight="1">
      <c r="A124" s="72" t="s">
        <v>152</v>
      </c>
      <c r="B124" s="60" t="s">
        <v>153</v>
      </c>
      <c r="C124" s="60">
        <v>329</v>
      </c>
      <c r="D124" s="60" t="s">
        <v>70</v>
      </c>
      <c r="E124" s="60" t="s">
        <v>70</v>
      </c>
      <c r="F124" s="44" t="s">
        <v>320</v>
      </c>
      <c r="G124" s="50" t="s">
        <v>329</v>
      </c>
      <c r="H124" s="33">
        <v>0.1</v>
      </c>
      <c r="I124" s="26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5"/>
        <v>1</v>
      </c>
      <c r="AI124" s="64">
        <v>44986</v>
      </c>
      <c r="AJ124" s="64">
        <v>45290</v>
      </c>
      <c r="AK124" s="50" t="s">
        <v>330</v>
      </c>
      <c r="AL124" s="44" t="s">
        <v>287</v>
      </c>
      <c r="AM124" s="43" t="s">
        <v>708</v>
      </c>
      <c r="AN124" s="43" t="s">
        <v>708</v>
      </c>
      <c r="AO124" s="43" t="s">
        <v>352</v>
      </c>
    </row>
    <row r="125" spans="1:41" ht="86.25" customHeight="1">
      <c r="A125" s="72" t="s">
        <v>152</v>
      </c>
      <c r="B125" s="60" t="s">
        <v>153</v>
      </c>
      <c r="C125" s="60">
        <v>329</v>
      </c>
      <c r="D125" s="60" t="s">
        <v>70</v>
      </c>
      <c r="E125" s="60" t="s">
        <v>70</v>
      </c>
      <c r="F125" s="44" t="s">
        <v>320</v>
      </c>
      <c r="G125" s="44" t="s">
        <v>331</v>
      </c>
      <c r="H125" s="33">
        <v>0.1</v>
      </c>
      <c r="I125" s="266"/>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5"/>
        <v>1</v>
      </c>
      <c r="AI125" s="64">
        <v>45017</v>
      </c>
      <c r="AJ125" s="64">
        <v>45107</v>
      </c>
      <c r="AK125" s="44" t="s">
        <v>332</v>
      </c>
      <c r="AL125" s="44" t="s">
        <v>287</v>
      </c>
      <c r="AM125" s="43" t="s">
        <v>708</v>
      </c>
      <c r="AN125" s="43" t="s">
        <v>708</v>
      </c>
      <c r="AO125" s="43" t="s">
        <v>352</v>
      </c>
    </row>
    <row r="126" spans="1:41" ht="96.75" customHeight="1">
      <c r="A126" s="72" t="s">
        <v>152</v>
      </c>
      <c r="B126" s="60" t="s">
        <v>153</v>
      </c>
      <c r="C126" s="60">
        <v>329</v>
      </c>
      <c r="D126" s="60" t="s">
        <v>70</v>
      </c>
      <c r="E126" s="60" t="s">
        <v>70</v>
      </c>
      <c r="F126" s="44" t="s">
        <v>320</v>
      </c>
      <c r="G126" s="50" t="s">
        <v>333</v>
      </c>
      <c r="H126" s="33">
        <v>0.2</v>
      </c>
      <c r="I126" s="266"/>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5"/>
        <v>1</v>
      </c>
      <c r="AI126" s="64">
        <v>45078</v>
      </c>
      <c r="AJ126" s="64">
        <v>45229</v>
      </c>
      <c r="AK126" s="43" t="s">
        <v>334</v>
      </c>
      <c r="AL126" s="44" t="s">
        <v>287</v>
      </c>
      <c r="AM126" s="43" t="s">
        <v>708</v>
      </c>
      <c r="AN126" s="43" t="s">
        <v>708</v>
      </c>
      <c r="AO126" s="43" t="s">
        <v>352</v>
      </c>
    </row>
    <row r="127" spans="1:41" ht="93.75" customHeight="1">
      <c r="A127" s="72" t="s">
        <v>152</v>
      </c>
      <c r="B127" s="60" t="s">
        <v>153</v>
      </c>
      <c r="C127" s="60">
        <v>329</v>
      </c>
      <c r="D127" s="60" t="s">
        <v>70</v>
      </c>
      <c r="E127" s="60" t="s">
        <v>70</v>
      </c>
      <c r="F127" s="44" t="s">
        <v>320</v>
      </c>
      <c r="G127" s="50" t="s">
        <v>335</v>
      </c>
      <c r="H127" s="33">
        <v>0.2</v>
      </c>
      <c r="I127" s="267"/>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352</v>
      </c>
    </row>
    <row r="128" spans="1:41" ht="117" customHeight="1">
      <c r="A128" s="43" t="s">
        <v>40</v>
      </c>
      <c r="B128" s="60" t="s">
        <v>203</v>
      </c>
      <c r="C128" s="60">
        <v>415</v>
      </c>
      <c r="D128" s="60" t="s">
        <v>70</v>
      </c>
      <c r="E128" s="60" t="s">
        <v>70</v>
      </c>
      <c r="F128" s="44" t="s">
        <v>337</v>
      </c>
      <c r="G128" s="44" t="s">
        <v>338</v>
      </c>
      <c r="H128" s="33">
        <v>0.5</v>
      </c>
      <c r="I128" s="246">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5"/>
        <v>1</v>
      </c>
      <c r="AI128" s="64">
        <v>45078</v>
      </c>
      <c r="AJ128" s="64">
        <v>45260</v>
      </c>
      <c r="AK128" s="44" t="s">
        <v>339</v>
      </c>
      <c r="AL128" s="44" t="s">
        <v>287</v>
      </c>
      <c r="AM128" s="43" t="s">
        <v>708</v>
      </c>
      <c r="AN128" s="43" t="s">
        <v>708</v>
      </c>
      <c r="AO128" s="43" t="s">
        <v>352</v>
      </c>
    </row>
    <row r="129" spans="1:41" ht="127.5" customHeight="1">
      <c r="A129" s="43" t="s">
        <v>40</v>
      </c>
      <c r="B129" s="60" t="s">
        <v>203</v>
      </c>
      <c r="C129" s="60">
        <v>415</v>
      </c>
      <c r="D129" s="60" t="s">
        <v>70</v>
      </c>
      <c r="E129" s="60" t="s">
        <v>70</v>
      </c>
      <c r="F129" s="44" t="s">
        <v>337</v>
      </c>
      <c r="G129" s="44" t="s">
        <v>340</v>
      </c>
      <c r="H129" s="33">
        <v>0.5</v>
      </c>
      <c r="I129" s="246"/>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5"/>
        <v>1</v>
      </c>
      <c r="AI129" s="64">
        <v>44986</v>
      </c>
      <c r="AJ129" s="64">
        <v>45290</v>
      </c>
      <c r="AK129" s="43" t="s">
        <v>341</v>
      </c>
      <c r="AL129" s="44" t="s">
        <v>287</v>
      </c>
      <c r="AM129" s="43" t="s">
        <v>708</v>
      </c>
      <c r="AN129" s="43" t="s">
        <v>708</v>
      </c>
      <c r="AO129" s="43" t="s">
        <v>352</v>
      </c>
    </row>
    <row r="130" spans="1:41" ht="133.5" customHeight="1">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5"/>
        <v>0.99999999999999978</v>
      </c>
      <c r="AI130" s="64">
        <v>44928</v>
      </c>
      <c r="AJ130" s="64">
        <v>45290</v>
      </c>
      <c r="AK130" s="43" t="s">
        <v>344</v>
      </c>
      <c r="AL130" s="44" t="s">
        <v>287</v>
      </c>
      <c r="AM130" s="43" t="s">
        <v>708</v>
      </c>
      <c r="AN130" s="43" t="s">
        <v>708</v>
      </c>
      <c r="AO130" s="43" t="s">
        <v>352</v>
      </c>
    </row>
    <row r="131" spans="1:41" ht="137.25">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5"/>
        <v>1</v>
      </c>
      <c r="AI131" s="64">
        <v>45078</v>
      </c>
      <c r="AJ131" s="64">
        <v>45260</v>
      </c>
      <c r="AK131" s="43" t="s">
        <v>347</v>
      </c>
      <c r="AL131" s="44" t="s">
        <v>287</v>
      </c>
      <c r="AM131" s="43" t="s">
        <v>708</v>
      </c>
      <c r="AN131" s="43" t="s">
        <v>708</v>
      </c>
      <c r="AO131" s="43" t="s">
        <v>352</v>
      </c>
    </row>
    <row r="132" spans="1:41" s="95" customFormat="1" ht="57">
      <c r="A132" s="82" t="s">
        <v>152</v>
      </c>
      <c r="B132" s="75" t="s">
        <v>153</v>
      </c>
      <c r="C132" s="90">
        <v>329</v>
      </c>
      <c r="D132" s="298">
        <v>107</v>
      </c>
      <c r="E132" s="295">
        <v>1092564000</v>
      </c>
      <c r="F132" s="70" t="s">
        <v>404</v>
      </c>
      <c r="G132" s="70" t="s">
        <v>410</v>
      </c>
      <c r="H132" s="92">
        <v>0.25</v>
      </c>
      <c r="I132" s="292">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868</v>
      </c>
      <c r="AO132" s="94" t="s">
        <v>352</v>
      </c>
    </row>
    <row r="133" spans="1:41" s="95" customFormat="1" ht="85.5" customHeight="1">
      <c r="A133" s="82" t="s">
        <v>152</v>
      </c>
      <c r="B133" s="75" t="s">
        <v>153</v>
      </c>
      <c r="C133" s="90">
        <v>329</v>
      </c>
      <c r="D133" s="299"/>
      <c r="E133" s="296"/>
      <c r="F133" s="70" t="s">
        <v>404</v>
      </c>
      <c r="G133" s="70" t="s">
        <v>412</v>
      </c>
      <c r="H133" s="92">
        <v>0.1</v>
      </c>
      <c r="I133" s="299"/>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868</v>
      </c>
      <c r="AO133" s="94" t="s">
        <v>352</v>
      </c>
    </row>
    <row r="134" spans="1:41" s="95" customFormat="1" ht="99.75">
      <c r="A134" s="82" t="s">
        <v>152</v>
      </c>
      <c r="B134" s="75" t="s">
        <v>153</v>
      </c>
      <c r="C134" s="90">
        <v>329</v>
      </c>
      <c r="D134" s="299"/>
      <c r="E134" s="296"/>
      <c r="F134" s="70" t="s">
        <v>404</v>
      </c>
      <c r="G134" s="70" t="s">
        <v>415</v>
      </c>
      <c r="H134" s="92">
        <v>0.2</v>
      </c>
      <c r="I134" s="299"/>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868</v>
      </c>
      <c r="AO134" s="94" t="s">
        <v>352</v>
      </c>
    </row>
    <row r="135" spans="1:41" s="95" customFormat="1" ht="74.099999999999994" customHeight="1">
      <c r="A135" s="82" t="s">
        <v>152</v>
      </c>
      <c r="B135" s="75" t="s">
        <v>153</v>
      </c>
      <c r="C135" s="90">
        <v>329</v>
      </c>
      <c r="D135" s="299"/>
      <c r="E135" s="296"/>
      <c r="F135" s="70" t="s">
        <v>404</v>
      </c>
      <c r="G135" s="70" t="s">
        <v>418</v>
      </c>
      <c r="H135" s="92">
        <v>0.15</v>
      </c>
      <c r="I135" s="299"/>
      <c r="J135" s="91"/>
      <c r="K135" s="91"/>
      <c r="L135" s="91"/>
      <c r="M135" s="91"/>
      <c r="N135" s="91"/>
      <c r="O135" s="91"/>
      <c r="P135" s="91"/>
      <c r="Q135" s="91"/>
      <c r="R135" s="91"/>
      <c r="S135" s="91"/>
      <c r="T135" s="91"/>
      <c r="U135" s="91"/>
      <c r="V135" s="92">
        <v>0.5</v>
      </c>
      <c r="W135" s="91"/>
      <c r="X135" s="96">
        <v>0.25</v>
      </c>
      <c r="Y135" s="93"/>
      <c r="Z135" s="92">
        <v>0.25</v>
      </c>
      <c r="AA135" s="93"/>
      <c r="AB135" s="91"/>
      <c r="AC135" s="91"/>
      <c r="AD135" s="91"/>
      <c r="AE135" s="91"/>
      <c r="AF135" s="91"/>
      <c r="AG135" s="91"/>
      <c r="AH135" s="92">
        <f>SUM(J135:AG135)</f>
        <v>1</v>
      </c>
      <c r="AI135" s="100">
        <v>45108</v>
      </c>
      <c r="AJ135" s="100">
        <v>45199</v>
      </c>
      <c r="AK135" s="101" t="s">
        <v>419</v>
      </c>
      <c r="AL135" s="90" t="s">
        <v>402</v>
      </c>
      <c r="AM135" s="43" t="s">
        <v>709</v>
      </c>
      <c r="AN135" s="94" t="s">
        <v>868</v>
      </c>
      <c r="AO135" s="94" t="s">
        <v>352</v>
      </c>
    </row>
    <row r="136" spans="1:41" s="95" customFormat="1" ht="85.5">
      <c r="A136" s="82" t="s">
        <v>152</v>
      </c>
      <c r="B136" s="75" t="s">
        <v>153</v>
      </c>
      <c r="C136" s="90">
        <v>329</v>
      </c>
      <c r="D136" s="299"/>
      <c r="E136" s="296"/>
      <c r="F136" s="70" t="s">
        <v>404</v>
      </c>
      <c r="G136" s="70" t="s">
        <v>407</v>
      </c>
      <c r="H136" s="292">
        <v>0.25</v>
      </c>
      <c r="I136" s="299"/>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7">SUM(J136:AG136)</f>
        <v>0.99999999999999989</v>
      </c>
      <c r="AI136" s="100">
        <v>44932</v>
      </c>
      <c r="AJ136" s="100">
        <v>45077</v>
      </c>
      <c r="AK136" s="70" t="s">
        <v>408</v>
      </c>
      <c r="AL136" s="90" t="s">
        <v>402</v>
      </c>
      <c r="AM136" s="43" t="s">
        <v>709</v>
      </c>
      <c r="AN136" s="94" t="s">
        <v>868</v>
      </c>
      <c r="AO136" s="94" t="s">
        <v>352</v>
      </c>
    </row>
    <row r="137" spans="1:41" s="95" customFormat="1" ht="85.5">
      <c r="A137" s="82" t="s">
        <v>152</v>
      </c>
      <c r="B137" s="75" t="s">
        <v>153</v>
      </c>
      <c r="C137" s="90">
        <v>329</v>
      </c>
      <c r="D137" s="299"/>
      <c r="E137" s="296"/>
      <c r="F137" s="70" t="s">
        <v>404</v>
      </c>
      <c r="G137" s="70" t="s">
        <v>420</v>
      </c>
      <c r="H137" s="293"/>
      <c r="I137" s="299"/>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868</v>
      </c>
      <c r="AO137" s="94" t="s">
        <v>352</v>
      </c>
    </row>
    <row r="138" spans="1:41" s="95" customFormat="1" ht="57">
      <c r="A138" s="82" t="s">
        <v>152</v>
      </c>
      <c r="B138" s="75" t="s">
        <v>153</v>
      </c>
      <c r="C138" s="90">
        <v>329</v>
      </c>
      <c r="D138" s="299"/>
      <c r="E138" s="296"/>
      <c r="F138" s="70" t="s">
        <v>404</v>
      </c>
      <c r="G138" s="70" t="s">
        <v>742</v>
      </c>
      <c r="H138" s="292">
        <v>0.05</v>
      </c>
      <c r="I138" s="299"/>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868</v>
      </c>
      <c r="AO138" s="94" t="s">
        <v>352</v>
      </c>
    </row>
    <row r="139" spans="1:41" s="95" customFormat="1" ht="57">
      <c r="A139" s="82" t="s">
        <v>152</v>
      </c>
      <c r="B139" s="75" t="s">
        <v>153</v>
      </c>
      <c r="C139" s="90">
        <v>329</v>
      </c>
      <c r="D139" s="299"/>
      <c r="E139" s="296"/>
      <c r="F139" s="70" t="s">
        <v>404</v>
      </c>
      <c r="G139" s="70" t="s">
        <v>743</v>
      </c>
      <c r="H139" s="294"/>
      <c r="I139" s="299"/>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8">SUM(J139:AG139)</f>
        <v>1</v>
      </c>
      <c r="AI139" s="100">
        <v>44986</v>
      </c>
      <c r="AJ139" s="100">
        <v>45077</v>
      </c>
      <c r="AK139" s="90" t="s">
        <v>409</v>
      </c>
      <c r="AL139" s="90" t="s">
        <v>402</v>
      </c>
      <c r="AM139" s="43" t="s">
        <v>709</v>
      </c>
      <c r="AN139" s="94" t="s">
        <v>868</v>
      </c>
      <c r="AO139" s="94" t="s">
        <v>352</v>
      </c>
    </row>
    <row r="140" spans="1:41" s="95" customFormat="1" ht="57">
      <c r="A140" s="82" t="s">
        <v>152</v>
      </c>
      <c r="B140" s="75" t="s">
        <v>153</v>
      </c>
      <c r="C140" s="90">
        <v>329</v>
      </c>
      <c r="D140" s="300"/>
      <c r="E140" s="297"/>
      <c r="F140" s="70" t="s">
        <v>404</v>
      </c>
      <c r="G140" s="70" t="s">
        <v>422</v>
      </c>
      <c r="H140" s="293"/>
      <c r="I140" s="300"/>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868</v>
      </c>
      <c r="AO140" s="94" t="s">
        <v>352</v>
      </c>
    </row>
    <row r="141" spans="1:41" s="95" customFormat="1" ht="57">
      <c r="A141" s="82" t="s">
        <v>152</v>
      </c>
      <c r="B141" s="75" t="s">
        <v>153</v>
      </c>
      <c r="C141" s="90">
        <v>329</v>
      </c>
      <c r="D141" s="91" t="s">
        <v>70</v>
      </c>
      <c r="E141" s="90" t="s">
        <v>70</v>
      </c>
      <c r="F141" s="70" t="s">
        <v>399</v>
      </c>
      <c r="G141" s="70" t="s">
        <v>400</v>
      </c>
      <c r="H141" s="92">
        <v>0.1</v>
      </c>
      <c r="I141" s="292">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868</v>
      </c>
      <c r="AO141" s="94" t="s">
        <v>352</v>
      </c>
    </row>
    <row r="142" spans="1:41" s="95" customFormat="1" ht="57">
      <c r="A142" s="82" t="s">
        <v>152</v>
      </c>
      <c r="B142" s="75" t="s">
        <v>153</v>
      </c>
      <c r="C142" s="90">
        <v>329</v>
      </c>
      <c r="D142" s="91" t="s">
        <v>70</v>
      </c>
      <c r="E142" s="90" t="s">
        <v>70</v>
      </c>
      <c r="F142" s="70" t="s">
        <v>399</v>
      </c>
      <c r="G142" s="99" t="s">
        <v>414</v>
      </c>
      <c r="H142" s="92">
        <v>0.1</v>
      </c>
      <c r="I142" s="299"/>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7"/>
        <v>1</v>
      </c>
      <c r="AI142" s="100">
        <v>45047</v>
      </c>
      <c r="AJ142" s="100">
        <v>45077</v>
      </c>
      <c r="AK142" s="101" t="s">
        <v>401</v>
      </c>
      <c r="AL142" s="90" t="s">
        <v>402</v>
      </c>
      <c r="AM142" s="43" t="s">
        <v>709</v>
      </c>
      <c r="AN142" s="94" t="s">
        <v>868</v>
      </c>
      <c r="AO142" s="94" t="s">
        <v>352</v>
      </c>
    </row>
    <row r="143" spans="1:41" s="95" customFormat="1" ht="57">
      <c r="A143" s="82" t="s">
        <v>152</v>
      </c>
      <c r="B143" s="75" t="s">
        <v>153</v>
      </c>
      <c r="C143" s="90">
        <v>330</v>
      </c>
      <c r="D143" s="91" t="s">
        <v>70</v>
      </c>
      <c r="E143" s="90" t="s">
        <v>70</v>
      </c>
      <c r="F143" s="70" t="s">
        <v>399</v>
      </c>
      <c r="G143" s="70" t="s">
        <v>417</v>
      </c>
      <c r="H143" s="92">
        <v>0.1</v>
      </c>
      <c r="I143" s="299"/>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7"/>
        <v>1</v>
      </c>
      <c r="AI143" s="100">
        <v>45078</v>
      </c>
      <c r="AJ143" s="100">
        <v>45107</v>
      </c>
      <c r="AK143" s="101" t="s">
        <v>401</v>
      </c>
      <c r="AL143" s="90" t="s">
        <v>402</v>
      </c>
      <c r="AM143" s="43" t="s">
        <v>709</v>
      </c>
      <c r="AN143" s="94" t="s">
        <v>868</v>
      </c>
      <c r="AO143" s="94" t="s">
        <v>352</v>
      </c>
    </row>
    <row r="144" spans="1:41" s="95" customFormat="1" ht="57">
      <c r="A144" s="82" t="s">
        <v>152</v>
      </c>
      <c r="B144" s="75" t="s">
        <v>153</v>
      </c>
      <c r="C144" s="90">
        <v>329</v>
      </c>
      <c r="D144" s="91" t="s">
        <v>70</v>
      </c>
      <c r="E144" s="90" t="s">
        <v>70</v>
      </c>
      <c r="F144" s="70" t="s">
        <v>399</v>
      </c>
      <c r="G144" s="99" t="s">
        <v>426</v>
      </c>
      <c r="H144" s="92">
        <v>0.1</v>
      </c>
      <c r="I144" s="299"/>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868</v>
      </c>
      <c r="AO144" s="94" t="s">
        <v>352</v>
      </c>
    </row>
    <row r="145" spans="1:41" s="95" customFormat="1" ht="85.5">
      <c r="A145" s="82" t="s">
        <v>152</v>
      </c>
      <c r="B145" s="75" t="s">
        <v>153</v>
      </c>
      <c r="C145" s="90">
        <v>329</v>
      </c>
      <c r="D145" s="91" t="s">
        <v>70</v>
      </c>
      <c r="E145" s="90" t="s">
        <v>70</v>
      </c>
      <c r="F145" s="70" t="s">
        <v>399</v>
      </c>
      <c r="G145" s="70" t="s">
        <v>744</v>
      </c>
      <c r="H145" s="92">
        <v>0.3</v>
      </c>
      <c r="I145" s="299"/>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9">SUM(J145:AG145)</f>
        <v>1</v>
      </c>
      <c r="AI145" s="100">
        <v>44972</v>
      </c>
      <c r="AJ145" s="100">
        <v>45016</v>
      </c>
      <c r="AK145" s="101" t="s">
        <v>406</v>
      </c>
      <c r="AL145" s="90" t="s">
        <v>402</v>
      </c>
      <c r="AM145" s="43" t="s">
        <v>709</v>
      </c>
      <c r="AN145" s="94" t="s">
        <v>868</v>
      </c>
      <c r="AO145" s="94" t="s">
        <v>352</v>
      </c>
    </row>
    <row r="146" spans="1:41" s="95" customFormat="1" ht="57">
      <c r="A146" s="82" t="s">
        <v>152</v>
      </c>
      <c r="B146" s="75" t="s">
        <v>153</v>
      </c>
      <c r="C146" s="90">
        <v>329</v>
      </c>
      <c r="D146" s="91" t="s">
        <v>70</v>
      </c>
      <c r="E146" s="90" t="s">
        <v>70</v>
      </c>
      <c r="F146" s="70" t="s">
        <v>399</v>
      </c>
      <c r="G146" s="70" t="s">
        <v>424</v>
      </c>
      <c r="H146" s="92">
        <v>0.3</v>
      </c>
      <c r="I146" s="300"/>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7"/>
        <v>1</v>
      </c>
      <c r="AI146" s="100">
        <v>44927</v>
      </c>
      <c r="AJ146" s="100">
        <v>45290</v>
      </c>
      <c r="AK146" s="101" t="s">
        <v>425</v>
      </c>
      <c r="AL146" s="90" t="s">
        <v>402</v>
      </c>
      <c r="AM146" s="43" t="s">
        <v>709</v>
      </c>
      <c r="AN146" s="94" t="s">
        <v>868</v>
      </c>
      <c r="AO146" s="94" t="s">
        <v>352</v>
      </c>
    </row>
    <row r="147" spans="1:41" ht="90">
      <c r="A147" s="43" t="s">
        <v>40</v>
      </c>
      <c r="B147" s="60" t="s">
        <v>203</v>
      </c>
      <c r="C147" s="60">
        <v>422</v>
      </c>
      <c r="D147" s="301">
        <v>13778</v>
      </c>
      <c r="E147" s="273">
        <v>1265809000</v>
      </c>
      <c r="F147" s="77" t="s">
        <v>348</v>
      </c>
      <c r="G147" s="50" t="s">
        <v>349</v>
      </c>
      <c r="H147" s="78">
        <v>0.4</v>
      </c>
      <c r="I147" s="275">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871</v>
      </c>
    </row>
    <row r="148" spans="1:41" ht="95.25" customHeight="1">
      <c r="A148" s="43" t="s">
        <v>40</v>
      </c>
      <c r="B148" s="60" t="s">
        <v>203</v>
      </c>
      <c r="C148" s="60">
        <v>422</v>
      </c>
      <c r="D148" s="251"/>
      <c r="E148" s="274"/>
      <c r="F148" s="77" t="s">
        <v>348</v>
      </c>
      <c r="G148" s="50" t="s">
        <v>353</v>
      </c>
      <c r="H148" s="78">
        <v>0.4</v>
      </c>
      <c r="I148" s="277"/>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si="5"/>
        <v>0.99999999999999989</v>
      </c>
      <c r="AI148" s="79">
        <v>44927</v>
      </c>
      <c r="AJ148" s="79">
        <v>45290</v>
      </c>
      <c r="AK148" s="50" t="s">
        <v>354</v>
      </c>
      <c r="AL148" s="50" t="s">
        <v>351</v>
      </c>
      <c r="AM148" s="50" t="s">
        <v>753</v>
      </c>
      <c r="AN148" s="43" t="s">
        <v>754</v>
      </c>
      <c r="AO148" s="43" t="s">
        <v>871</v>
      </c>
    </row>
    <row r="149" spans="1:41" ht="60">
      <c r="A149" s="43" t="s">
        <v>40</v>
      </c>
      <c r="B149" s="60" t="s">
        <v>203</v>
      </c>
      <c r="C149" s="60">
        <v>422</v>
      </c>
      <c r="D149" s="251"/>
      <c r="E149" s="274"/>
      <c r="F149" s="77" t="s">
        <v>348</v>
      </c>
      <c r="G149" s="50" t="s">
        <v>355</v>
      </c>
      <c r="H149" s="78">
        <v>0.2</v>
      </c>
      <c r="I149" s="276"/>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871</v>
      </c>
    </row>
    <row r="150" spans="1:41" ht="69" customHeight="1">
      <c r="A150" s="43" t="s">
        <v>40</v>
      </c>
      <c r="B150" s="60" t="s">
        <v>203</v>
      </c>
      <c r="C150" s="60">
        <v>423</v>
      </c>
      <c r="D150" s="251">
        <v>1</v>
      </c>
      <c r="E150" s="252">
        <v>603769000</v>
      </c>
      <c r="F150" s="50" t="s">
        <v>357</v>
      </c>
      <c r="G150" s="50" t="s">
        <v>358</v>
      </c>
      <c r="H150" s="63">
        <v>0.1</v>
      </c>
      <c r="I150" s="265">
        <f>+H150+H151+H152+H153+H154+H155+H156+H157</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5"/>
        <v>1.0000000000000004</v>
      </c>
      <c r="AI150" s="79">
        <v>44928</v>
      </c>
      <c r="AJ150" s="79">
        <v>45291</v>
      </c>
      <c r="AK150" s="50" t="s">
        <v>359</v>
      </c>
      <c r="AL150" s="50" t="s">
        <v>351</v>
      </c>
      <c r="AM150" s="50" t="s">
        <v>360</v>
      </c>
      <c r="AN150" s="50" t="s">
        <v>754</v>
      </c>
      <c r="AO150" s="50" t="s">
        <v>352</v>
      </c>
    </row>
    <row r="151" spans="1:41" ht="95.25" customHeight="1">
      <c r="A151" s="43" t="s">
        <v>40</v>
      </c>
      <c r="B151" s="60" t="s">
        <v>203</v>
      </c>
      <c r="C151" s="60">
        <v>423</v>
      </c>
      <c r="D151" s="251"/>
      <c r="E151" s="253"/>
      <c r="F151" s="50" t="s">
        <v>357</v>
      </c>
      <c r="G151" s="50" t="s">
        <v>361</v>
      </c>
      <c r="H151" s="63">
        <v>0.1</v>
      </c>
      <c r="I151" s="266"/>
      <c r="J151" s="78"/>
      <c r="K151" s="78"/>
      <c r="L151" s="78"/>
      <c r="M151" s="78"/>
      <c r="N151" s="78"/>
      <c r="O151" s="78"/>
      <c r="P151" s="78"/>
      <c r="Q151" s="78"/>
      <c r="R151" s="78">
        <v>0.15</v>
      </c>
      <c r="S151" s="78"/>
      <c r="T151" s="78">
        <v>0.15</v>
      </c>
      <c r="U151" s="78"/>
      <c r="V151" s="78"/>
      <c r="W151" s="78"/>
      <c r="X151" s="78">
        <v>0.5</v>
      </c>
      <c r="Y151" s="78"/>
      <c r="Z151" s="78">
        <v>0.2</v>
      </c>
      <c r="AA151" s="78"/>
      <c r="AB151" s="78"/>
      <c r="AC151" s="78"/>
      <c r="AD151" s="78"/>
      <c r="AE151" s="78"/>
      <c r="AF151" s="78"/>
      <c r="AG151" s="78"/>
      <c r="AH151" s="31">
        <f>+J151+L151+N151+P151+R151+T151+V151+X151+Z151+AB151+AD151+AF151</f>
        <v>1</v>
      </c>
      <c r="AI151" s="79">
        <v>45047</v>
      </c>
      <c r="AJ151" s="79" t="s">
        <v>822</v>
      </c>
      <c r="AK151" s="50" t="s">
        <v>362</v>
      </c>
      <c r="AL151" s="50" t="s">
        <v>351</v>
      </c>
      <c r="AM151" s="50" t="s">
        <v>360</v>
      </c>
      <c r="AN151" s="50" t="s">
        <v>754</v>
      </c>
      <c r="AO151" s="50" t="s">
        <v>352</v>
      </c>
    </row>
    <row r="152" spans="1:41" ht="60">
      <c r="A152" s="43" t="s">
        <v>40</v>
      </c>
      <c r="B152" s="60" t="s">
        <v>203</v>
      </c>
      <c r="C152" s="60">
        <v>423</v>
      </c>
      <c r="D152" s="251"/>
      <c r="E152" s="253"/>
      <c r="F152" s="50" t="s">
        <v>357</v>
      </c>
      <c r="G152" s="50" t="s">
        <v>363</v>
      </c>
      <c r="H152" s="63">
        <v>0.2</v>
      </c>
      <c r="I152" s="266"/>
      <c r="J152" s="78"/>
      <c r="K152" s="78"/>
      <c r="L152" s="78"/>
      <c r="M152" s="78"/>
      <c r="N152" s="78"/>
      <c r="O152" s="78"/>
      <c r="P152" s="78"/>
      <c r="Q152" s="78"/>
      <c r="R152" s="78">
        <v>0.33</v>
      </c>
      <c r="S152" s="78"/>
      <c r="T152" s="78"/>
      <c r="U152" s="78"/>
      <c r="V152" s="78"/>
      <c r="W152" s="78"/>
      <c r="X152" s="78">
        <v>0.33</v>
      </c>
      <c r="Y152" s="78"/>
      <c r="Z152" s="78"/>
      <c r="AA152" s="78"/>
      <c r="AB152" s="78"/>
      <c r="AC152" s="78"/>
      <c r="AD152" s="78">
        <v>0.34</v>
      </c>
      <c r="AE152" s="78"/>
      <c r="AF152" s="78"/>
      <c r="AG152" s="78"/>
      <c r="AH152" s="31">
        <f t="shared" si="5"/>
        <v>1</v>
      </c>
      <c r="AI152" s="79">
        <v>45047</v>
      </c>
      <c r="AJ152" s="79">
        <v>45260</v>
      </c>
      <c r="AK152" s="50" t="s">
        <v>364</v>
      </c>
      <c r="AL152" s="50" t="s">
        <v>351</v>
      </c>
      <c r="AM152" s="50" t="s">
        <v>360</v>
      </c>
      <c r="AN152" s="50" t="s">
        <v>754</v>
      </c>
      <c r="AO152" s="50" t="s">
        <v>352</v>
      </c>
    </row>
    <row r="153" spans="1:41" ht="60">
      <c r="A153" s="43" t="s">
        <v>40</v>
      </c>
      <c r="B153" s="60" t="s">
        <v>203</v>
      </c>
      <c r="C153" s="60">
        <v>423</v>
      </c>
      <c r="D153" s="251"/>
      <c r="E153" s="253"/>
      <c r="F153" s="50" t="s">
        <v>357</v>
      </c>
      <c r="G153" s="50" t="s">
        <v>365</v>
      </c>
      <c r="H153" s="63">
        <v>0.1</v>
      </c>
      <c r="I153" s="266"/>
      <c r="J153" s="78"/>
      <c r="K153" s="78"/>
      <c r="L153" s="78"/>
      <c r="M153" s="78"/>
      <c r="N153" s="78"/>
      <c r="O153" s="78"/>
      <c r="P153" s="78">
        <v>0.25</v>
      </c>
      <c r="Q153" s="78"/>
      <c r="R153" s="78">
        <v>0.75</v>
      </c>
      <c r="S153" s="78"/>
      <c r="T153" s="78"/>
      <c r="U153" s="78"/>
      <c r="V153" s="78"/>
      <c r="W153" s="78"/>
      <c r="X153" s="78"/>
      <c r="Y153" s="78"/>
      <c r="Z153" s="78"/>
      <c r="AA153" s="78"/>
      <c r="AB153" s="78"/>
      <c r="AC153" s="78"/>
      <c r="AD153" s="78"/>
      <c r="AE153" s="78"/>
      <c r="AF153" s="78"/>
      <c r="AG153" s="78"/>
      <c r="AH153" s="31">
        <f t="shared" si="5"/>
        <v>1</v>
      </c>
      <c r="AI153" s="79">
        <v>45017</v>
      </c>
      <c r="AJ153" s="79">
        <v>45076</v>
      </c>
      <c r="AK153" s="50" t="s">
        <v>366</v>
      </c>
      <c r="AL153" s="50" t="s">
        <v>351</v>
      </c>
      <c r="AM153" s="50" t="s">
        <v>360</v>
      </c>
      <c r="AN153" s="50" t="s">
        <v>754</v>
      </c>
      <c r="AO153" s="50" t="s">
        <v>352</v>
      </c>
    </row>
    <row r="154" spans="1:41" ht="60">
      <c r="A154" s="43" t="s">
        <v>40</v>
      </c>
      <c r="B154" s="60" t="s">
        <v>203</v>
      </c>
      <c r="C154" s="60">
        <v>423</v>
      </c>
      <c r="D154" s="251"/>
      <c r="E154" s="253"/>
      <c r="F154" s="50" t="s">
        <v>357</v>
      </c>
      <c r="G154" s="50" t="s">
        <v>367</v>
      </c>
      <c r="H154" s="63">
        <v>0.1</v>
      </c>
      <c r="I154" s="266"/>
      <c r="J154" s="78"/>
      <c r="K154" s="78"/>
      <c r="L154" s="78"/>
      <c r="M154" s="78"/>
      <c r="N154" s="78"/>
      <c r="O154" s="78"/>
      <c r="P154" s="78"/>
      <c r="Q154" s="78"/>
      <c r="R154" s="78">
        <v>0.33</v>
      </c>
      <c r="S154" s="78"/>
      <c r="T154" s="78">
        <v>0.33</v>
      </c>
      <c r="U154" s="78"/>
      <c r="V154" s="78">
        <v>0.34</v>
      </c>
      <c r="W154" s="78"/>
      <c r="X154" s="78"/>
      <c r="Y154" s="78"/>
      <c r="Z154" s="78"/>
      <c r="AA154" s="78"/>
      <c r="AB154" s="78"/>
      <c r="AC154" s="78"/>
      <c r="AD154" s="78"/>
      <c r="AE154" s="78"/>
      <c r="AF154" s="78"/>
      <c r="AG154" s="78"/>
      <c r="AH154" s="31">
        <f t="shared" si="5"/>
        <v>1</v>
      </c>
      <c r="AI154" s="79">
        <v>45047</v>
      </c>
      <c r="AJ154" s="79">
        <v>45137</v>
      </c>
      <c r="AK154" s="50" t="s">
        <v>368</v>
      </c>
      <c r="AL154" s="50" t="s">
        <v>351</v>
      </c>
      <c r="AM154" s="50" t="s">
        <v>360</v>
      </c>
      <c r="AN154" s="50" t="s">
        <v>754</v>
      </c>
      <c r="AO154" s="50" t="s">
        <v>352</v>
      </c>
    </row>
    <row r="155" spans="1:41" ht="75">
      <c r="A155" s="43" t="s">
        <v>40</v>
      </c>
      <c r="B155" s="60" t="s">
        <v>203</v>
      </c>
      <c r="C155" s="60">
        <v>423</v>
      </c>
      <c r="D155" s="251"/>
      <c r="E155" s="253"/>
      <c r="F155" s="50" t="s">
        <v>357</v>
      </c>
      <c r="G155" s="50" t="s">
        <v>369</v>
      </c>
      <c r="H155" s="63">
        <v>0.1</v>
      </c>
      <c r="I155" s="266"/>
      <c r="J155" s="78"/>
      <c r="K155" s="78"/>
      <c r="L155" s="78"/>
      <c r="M155" s="78"/>
      <c r="N155" s="78">
        <v>0.25</v>
      </c>
      <c r="O155" s="78"/>
      <c r="P155" s="78"/>
      <c r="Q155" s="78"/>
      <c r="R155" s="78"/>
      <c r="S155" s="78"/>
      <c r="T155" s="78">
        <v>0.25</v>
      </c>
      <c r="U155" s="78"/>
      <c r="V155" s="78"/>
      <c r="W155" s="78"/>
      <c r="X155" s="78"/>
      <c r="Y155" s="78"/>
      <c r="Z155" s="78">
        <v>0.25</v>
      </c>
      <c r="AA155" s="78"/>
      <c r="AB155" s="78"/>
      <c r="AC155" s="78"/>
      <c r="AD155" s="78"/>
      <c r="AE155" s="60"/>
      <c r="AF155" s="78">
        <v>0.25</v>
      </c>
      <c r="AG155" s="78"/>
      <c r="AH155" s="31">
        <f t="shared" si="5"/>
        <v>1</v>
      </c>
      <c r="AI155" s="79">
        <v>44986</v>
      </c>
      <c r="AJ155" s="79">
        <v>45291</v>
      </c>
      <c r="AK155" s="50" t="s">
        <v>370</v>
      </c>
      <c r="AL155" s="50" t="s">
        <v>351</v>
      </c>
      <c r="AM155" s="50" t="s">
        <v>360</v>
      </c>
      <c r="AN155" s="50" t="s">
        <v>754</v>
      </c>
      <c r="AO155" s="50" t="s">
        <v>352</v>
      </c>
    </row>
    <row r="156" spans="1:41" ht="67.5" customHeight="1">
      <c r="A156" s="43" t="s">
        <v>40</v>
      </c>
      <c r="B156" s="60" t="s">
        <v>203</v>
      </c>
      <c r="C156" s="60">
        <v>423</v>
      </c>
      <c r="D156" s="251"/>
      <c r="E156" s="253"/>
      <c r="F156" s="50" t="s">
        <v>357</v>
      </c>
      <c r="G156" s="50" t="s">
        <v>371</v>
      </c>
      <c r="H156" s="63">
        <v>0.2</v>
      </c>
      <c r="I156" s="266"/>
      <c r="J156" s="78"/>
      <c r="K156" s="78"/>
      <c r="L156" s="78"/>
      <c r="M156" s="78"/>
      <c r="N156" s="78"/>
      <c r="O156" s="78"/>
      <c r="P156" s="78"/>
      <c r="Q156" s="78"/>
      <c r="R156" s="78"/>
      <c r="S156" s="78"/>
      <c r="T156" s="78"/>
      <c r="U156" s="78"/>
      <c r="V156" s="78"/>
      <c r="W156" s="78"/>
      <c r="X156" s="78"/>
      <c r="Y156" s="78"/>
      <c r="Z156" s="78">
        <v>0.25</v>
      </c>
      <c r="AA156" s="78"/>
      <c r="AB156" s="78">
        <v>0.25</v>
      </c>
      <c r="AC156" s="78"/>
      <c r="AD156" s="78">
        <v>0.5</v>
      </c>
      <c r="AE156" s="78"/>
      <c r="AF156" s="78"/>
      <c r="AG156" s="78"/>
      <c r="AH156" s="31">
        <f t="shared" si="5"/>
        <v>1</v>
      </c>
      <c r="AI156" s="79">
        <v>45170</v>
      </c>
      <c r="AJ156" s="79">
        <v>45260</v>
      </c>
      <c r="AK156" s="50" t="s">
        <v>372</v>
      </c>
      <c r="AL156" s="50" t="s">
        <v>351</v>
      </c>
      <c r="AM156" s="50" t="s">
        <v>360</v>
      </c>
      <c r="AN156" s="50" t="s">
        <v>754</v>
      </c>
      <c r="AO156" s="50" t="s">
        <v>352</v>
      </c>
    </row>
    <row r="157" spans="1:41" ht="58.5" customHeight="1">
      <c r="A157" s="43" t="s">
        <v>40</v>
      </c>
      <c r="B157" s="60" t="s">
        <v>203</v>
      </c>
      <c r="C157" s="60">
        <v>423</v>
      </c>
      <c r="D157" s="251"/>
      <c r="E157" s="254"/>
      <c r="F157" s="50" t="s">
        <v>357</v>
      </c>
      <c r="G157" s="50" t="s">
        <v>755</v>
      </c>
      <c r="H157" s="63">
        <v>0.1</v>
      </c>
      <c r="I157" s="267"/>
      <c r="J157" s="78"/>
      <c r="K157" s="78"/>
      <c r="L157" s="78"/>
      <c r="M157" s="78"/>
      <c r="N157" s="78"/>
      <c r="O157" s="78"/>
      <c r="P157" s="78"/>
      <c r="Q157" s="78"/>
      <c r="R157" s="78"/>
      <c r="S157" s="78"/>
      <c r="T157" s="78"/>
      <c r="U157" s="78"/>
      <c r="V157" s="78"/>
      <c r="W157" s="78"/>
      <c r="X157" s="78"/>
      <c r="Y157" s="78"/>
      <c r="Z157" s="78">
        <v>0.25</v>
      </c>
      <c r="AA157" s="78"/>
      <c r="AB157" s="78">
        <v>0.25</v>
      </c>
      <c r="AC157" s="78"/>
      <c r="AD157" s="78">
        <v>0.5</v>
      </c>
      <c r="AE157" s="78"/>
      <c r="AF157" s="78"/>
      <c r="AG157" s="78"/>
      <c r="AH157" s="31">
        <f t="shared" si="5"/>
        <v>1</v>
      </c>
      <c r="AI157" s="79">
        <v>45170</v>
      </c>
      <c r="AJ157" s="79">
        <v>45260</v>
      </c>
      <c r="AK157" s="50" t="s">
        <v>373</v>
      </c>
      <c r="AL157" s="50" t="s">
        <v>351</v>
      </c>
      <c r="AM157" s="50" t="s">
        <v>360</v>
      </c>
      <c r="AN157" s="50" t="s">
        <v>754</v>
      </c>
      <c r="AO157" s="50" t="s">
        <v>352</v>
      </c>
    </row>
    <row r="158" spans="1:41" ht="90">
      <c r="A158" s="43" t="s">
        <v>40</v>
      </c>
      <c r="B158" s="60" t="s">
        <v>203</v>
      </c>
      <c r="C158" s="60">
        <v>422</v>
      </c>
      <c r="D158" s="60" t="s">
        <v>70</v>
      </c>
      <c r="E158" s="60" t="s">
        <v>70</v>
      </c>
      <c r="F158" s="50" t="s">
        <v>374</v>
      </c>
      <c r="G158" s="50" t="s">
        <v>375</v>
      </c>
      <c r="H158" s="78">
        <v>0.5</v>
      </c>
      <c r="I158" s="275">
        <f>+H158+H159</f>
        <v>1</v>
      </c>
      <c r="J158" s="76" t="s">
        <v>127</v>
      </c>
      <c r="K158" s="76" t="s">
        <v>127</v>
      </c>
      <c r="L158" s="76" t="s">
        <v>127</v>
      </c>
      <c r="M158" s="76" t="s">
        <v>127</v>
      </c>
      <c r="N158" s="76" t="s">
        <v>127</v>
      </c>
      <c r="O158" s="76" t="s">
        <v>127</v>
      </c>
      <c r="P158" s="76" t="s">
        <v>127</v>
      </c>
      <c r="Q158" s="76" t="s">
        <v>127</v>
      </c>
      <c r="R158" s="78">
        <v>0.2</v>
      </c>
      <c r="S158" s="76" t="s">
        <v>127</v>
      </c>
      <c r="T158" s="78">
        <v>0.5</v>
      </c>
      <c r="U158" s="76" t="s">
        <v>127</v>
      </c>
      <c r="V158" s="78">
        <v>0.1</v>
      </c>
      <c r="W158" s="78"/>
      <c r="X158" s="78">
        <v>0.05</v>
      </c>
      <c r="Y158" s="76" t="s">
        <v>127</v>
      </c>
      <c r="Z158" s="78">
        <v>0.05</v>
      </c>
      <c r="AA158" s="76" t="s">
        <v>127</v>
      </c>
      <c r="AB158" s="78">
        <v>0.05</v>
      </c>
      <c r="AC158" s="76" t="s">
        <v>127</v>
      </c>
      <c r="AD158" s="78">
        <v>0.05</v>
      </c>
      <c r="AE158" s="76" t="s">
        <v>127</v>
      </c>
      <c r="AF158" s="76" t="s">
        <v>127</v>
      </c>
      <c r="AG158" s="76" t="s">
        <v>127</v>
      </c>
      <c r="AH158" s="31">
        <f>R158+T158+V158+X158+Z158+AB158+AD158</f>
        <v>1</v>
      </c>
      <c r="AI158" s="64">
        <v>45047</v>
      </c>
      <c r="AJ158" s="64">
        <v>45260</v>
      </c>
      <c r="AK158" s="50" t="s">
        <v>376</v>
      </c>
      <c r="AL158" s="50" t="s">
        <v>351</v>
      </c>
      <c r="AM158" s="50" t="s">
        <v>753</v>
      </c>
      <c r="AN158" s="43" t="s">
        <v>754</v>
      </c>
      <c r="AO158" s="43" t="s">
        <v>871</v>
      </c>
    </row>
    <row r="159" spans="1:41" ht="60">
      <c r="A159" s="43" t="s">
        <v>40</v>
      </c>
      <c r="B159" s="60" t="s">
        <v>203</v>
      </c>
      <c r="C159" s="60">
        <v>422</v>
      </c>
      <c r="D159" s="60" t="s">
        <v>70</v>
      </c>
      <c r="E159" s="60" t="s">
        <v>70</v>
      </c>
      <c r="F159" s="50" t="s">
        <v>374</v>
      </c>
      <c r="G159" s="50" t="s">
        <v>377</v>
      </c>
      <c r="H159" s="78">
        <v>0.5</v>
      </c>
      <c r="I159" s="276"/>
      <c r="J159" s="60"/>
      <c r="K159" s="60"/>
      <c r="L159" s="60"/>
      <c r="M159" s="60"/>
      <c r="N159" s="78">
        <v>0.25</v>
      </c>
      <c r="O159" s="60"/>
      <c r="P159" s="78">
        <v>0.05</v>
      </c>
      <c r="Q159" s="60"/>
      <c r="R159" s="78">
        <v>0.2</v>
      </c>
      <c r="S159" s="60"/>
      <c r="T159" s="63">
        <v>0.25</v>
      </c>
      <c r="U159" s="60"/>
      <c r="V159" s="63">
        <v>0.25</v>
      </c>
      <c r="W159" s="60"/>
      <c r="X159" s="60"/>
      <c r="Y159" s="60"/>
      <c r="Z159" s="60"/>
      <c r="AA159" s="60"/>
      <c r="AB159" s="60"/>
      <c r="AC159" s="60"/>
      <c r="AD159" s="60"/>
      <c r="AE159" s="60"/>
      <c r="AF159" s="60"/>
      <c r="AG159" s="60"/>
      <c r="AH159" s="31">
        <f t="shared" si="5"/>
        <v>1</v>
      </c>
      <c r="AI159" s="64">
        <v>44986</v>
      </c>
      <c r="AJ159" s="64">
        <v>45138</v>
      </c>
      <c r="AK159" s="50" t="s">
        <v>378</v>
      </c>
      <c r="AL159" s="50" t="s">
        <v>351</v>
      </c>
      <c r="AM159" s="50" t="s">
        <v>753</v>
      </c>
      <c r="AN159" s="43" t="s">
        <v>754</v>
      </c>
      <c r="AO159" s="43" t="s">
        <v>871</v>
      </c>
    </row>
    <row r="160" spans="1:41" ht="81" customHeight="1">
      <c r="A160" s="43" t="s">
        <v>40</v>
      </c>
      <c r="B160" s="60" t="s">
        <v>203</v>
      </c>
      <c r="C160" s="76">
        <v>424</v>
      </c>
      <c r="D160" s="247">
        <v>150</v>
      </c>
      <c r="E160" s="273">
        <v>899791000</v>
      </c>
      <c r="F160" s="77" t="s">
        <v>658</v>
      </c>
      <c r="G160" s="43" t="s">
        <v>379</v>
      </c>
      <c r="H160" s="78">
        <v>0.25</v>
      </c>
      <c r="I160" s="275">
        <f>+H160+H161+H162+H163+H164</f>
        <v>0.99999999999999989</v>
      </c>
      <c r="J160" s="60"/>
      <c r="K160" s="60"/>
      <c r="L160" s="164">
        <v>0.03</v>
      </c>
      <c r="M160" s="159"/>
      <c r="N160" s="164">
        <v>0.05</v>
      </c>
      <c r="O160" s="159"/>
      <c r="P160" s="164">
        <v>0.12</v>
      </c>
      <c r="Q160" s="159"/>
      <c r="R160" s="164">
        <v>0.12</v>
      </c>
      <c r="S160" s="159"/>
      <c r="T160" s="164">
        <v>0.12</v>
      </c>
      <c r="U160" s="159"/>
      <c r="V160" s="164">
        <v>0.12</v>
      </c>
      <c r="W160" s="159"/>
      <c r="X160" s="164">
        <v>0.12</v>
      </c>
      <c r="Y160" s="159"/>
      <c r="Z160" s="164">
        <v>0.1</v>
      </c>
      <c r="AA160" s="159"/>
      <c r="AB160" s="164">
        <v>0.11</v>
      </c>
      <c r="AC160" s="159"/>
      <c r="AD160" s="164">
        <v>0.11</v>
      </c>
      <c r="AE160" s="60"/>
      <c r="AF160" s="60"/>
      <c r="AG160" s="60"/>
      <c r="AH160" s="31">
        <f t="shared" si="5"/>
        <v>1</v>
      </c>
      <c r="AI160" s="64">
        <v>44958</v>
      </c>
      <c r="AJ160" s="64">
        <v>45260</v>
      </c>
      <c r="AK160" s="50" t="s">
        <v>771</v>
      </c>
      <c r="AL160" s="50" t="s">
        <v>381</v>
      </c>
      <c r="AM160" s="50" t="s">
        <v>382</v>
      </c>
      <c r="AN160" s="43" t="s">
        <v>713</v>
      </c>
      <c r="AO160" s="43" t="s">
        <v>352</v>
      </c>
    </row>
    <row r="161" spans="1:41" ht="82.5" customHeight="1">
      <c r="A161" s="43" t="s">
        <v>40</v>
      </c>
      <c r="B161" s="60" t="s">
        <v>203</v>
      </c>
      <c r="C161" s="76">
        <v>424</v>
      </c>
      <c r="D161" s="248"/>
      <c r="E161" s="301"/>
      <c r="F161" s="77" t="s">
        <v>658</v>
      </c>
      <c r="G161" s="43" t="s">
        <v>383</v>
      </c>
      <c r="H161" s="78">
        <v>0.25</v>
      </c>
      <c r="I161" s="277"/>
      <c r="J161" s="60"/>
      <c r="K161" s="60"/>
      <c r="L161" s="60"/>
      <c r="M161" s="60"/>
      <c r="N161" s="164">
        <v>0.05</v>
      </c>
      <c r="O161" s="159"/>
      <c r="P161" s="164">
        <v>0.11</v>
      </c>
      <c r="Q161" s="159"/>
      <c r="R161" s="164">
        <v>0.11</v>
      </c>
      <c r="S161" s="159"/>
      <c r="T161" s="164">
        <v>0.11</v>
      </c>
      <c r="U161" s="159"/>
      <c r="V161" s="164">
        <v>0.11</v>
      </c>
      <c r="W161" s="159"/>
      <c r="X161" s="164">
        <v>0.11</v>
      </c>
      <c r="Y161" s="159"/>
      <c r="Z161" s="164">
        <v>0.1</v>
      </c>
      <c r="AA161" s="159"/>
      <c r="AB161" s="164">
        <v>0.1</v>
      </c>
      <c r="AC161" s="159"/>
      <c r="AD161" s="164">
        <v>0.1</v>
      </c>
      <c r="AE161" s="159"/>
      <c r="AF161" s="164">
        <v>0.1</v>
      </c>
      <c r="AG161" s="60"/>
      <c r="AH161" s="31">
        <f t="shared" si="5"/>
        <v>0.99999999999999989</v>
      </c>
      <c r="AI161" s="64">
        <v>44986</v>
      </c>
      <c r="AJ161" s="64">
        <v>45291</v>
      </c>
      <c r="AK161" s="50" t="s">
        <v>384</v>
      </c>
      <c r="AL161" s="50" t="s">
        <v>381</v>
      </c>
      <c r="AM161" s="50" t="s">
        <v>382</v>
      </c>
      <c r="AN161" s="43" t="s">
        <v>713</v>
      </c>
      <c r="AO161" s="43" t="s">
        <v>352</v>
      </c>
    </row>
    <row r="162" spans="1:41" ht="85.5" customHeight="1">
      <c r="A162" s="43" t="s">
        <v>40</v>
      </c>
      <c r="B162" s="60" t="s">
        <v>203</v>
      </c>
      <c r="C162" s="76">
        <v>424</v>
      </c>
      <c r="D162" s="248"/>
      <c r="E162" s="301"/>
      <c r="F162" s="77" t="s">
        <v>658</v>
      </c>
      <c r="G162" s="50" t="s">
        <v>385</v>
      </c>
      <c r="H162" s="78">
        <v>0.1</v>
      </c>
      <c r="I162" s="277"/>
      <c r="J162" s="60"/>
      <c r="K162" s="60"/>
      <c r="L162" s="60"/>
      <c r="M162" s="60"/>
      <c r="N162" s="63"/>
      <c r="O162" s="60"/>
      <c r="P162" s="164">
        <v>0.1</v>
      </c>
      <c r="Q162" s="159"/>
      <c r="R162" s="164">
        <v>0.12</v>
      </c>
      <c r="S162" s="159"/>
      <c r="T162" s="164">
        <v>0.12</v>
      </c>
      <c r="U162" s="159"/>
      <c r="V162" s="164">
        <v>0.12</v>
      </c>
      <c r="W162" s="159"/>
      <c r="X162" s="164">
        <v>0.12</v>
      </c>
      <c r="Y162" s="159"/>
      <c r="Z162" s="164">
        <v>0.1</v>
      </c>
      <c r="AA162" s="159"/>
      <c r="AB162" s="164">
        <v>0.12</v>
      </c>
      <c r="AC162" s="159"/>
      <c r="AD162" s="164">
        <v>0.1</v>
      </c>
      <c r="AE162" s="159"/>
      <c r="AF162" s="164">
        <v>0.1</v>
      </c>
      <c r="AG162" s="159"/>
      <c r="AH162" s="161">
        <f t="shared" si="5"/>
        <v>0.99999999999999989</v>
      </c>
      <c r="AI162" s="162">
        <v>45017</v>
      </c>
      <c r="AJ162" s="162">
        <v>45291</v>
      </c>
      <c r="AK162" s="50" t="s">
        <v>386</v>
      </c>
      <c r="AL162" s="50" t="s">
        <v>381</v>
      </c>
      <c r="AM162" s="50" t="s">
        <v>382</v>
      </c>
      <c r="AN162" s="43" t="s">
        <v>713</v>
      </c>
      <c r="AO162" s="43" t="s">
        <v>352</v>
      </c>
    </row>
    <row r="163" spans="1:41" ht="114.75" customHeight="1">
      <c r="A163" s="43" t="s">
        <v>40</v>
      </c>
      <c r="B163" s="60" t="s">
        <v>203</v>
      </c>
      <c r="C163" s="76">
        <v>424</v>
      </c>
      <c r="D163" s="248"/>
      <c r="E163" s="301"/>
      <c r="F163" s="77" t="s">
        <v>658</v>
      </c>
      <c r="G163" s="50" t="s">
        <v>387</v>
      </c>
      <c r="H163" s="78">
        <v>0.3</v>
      </c>
      <c r="I163" s="277"/>
      <c r="J163" s="60"/>
      <c r="K163" s="60"/>
      <c r="L163" s="80">
        <v>0.09</v>
      </c>
      <c r="M163" s="60"/>
      <c r="N163" s="80">
        <v>0.09</v>
      </c>
      <c r="O163" s="60"/>
      <c r="P163" s="80">
        <v>0.09</v>
      </c>
      <c r="Q163" s="60"/>
      <c r="R163" s="80">
        <v>0.09</v>
      </c>
      <c r="S163" s="60"/>
      <c r="T163" s="80">
        <v>0.09</v>
      </c>
      <c r="U163" s="60"/>
      <c r="V163" s="80">
        <v>0.09</v>
      </c>
      <c r="W163" s="60"/>
      <c r="X163" s="80">
        <v>0.09</v>
      </c>
      <c r="Y163" s="60"/>
      <c r="Z163" s="80">
        <v>0.09</v>
      </c>
      <c r="AA163" s="60"/>
      <c r="AB163" s="80">
        <v>0.09</v>
      </c>
      <c r="AC163" s="60"/>
      <c r="AD163" s="80">
        <v>0.09</v>
      </c>
      <c r="AE163" s="60"/>
      <c r="AF163" s="80">
        <v>0.1</v>
      </c>
      <c r="AG163" s="60"/>
      <c r="AH163" s="31">
        <f t="shared" si="5"/>
        <v>0.99999999999999978</v>
      </c>
      <c r="AI163" s="64">
        <v>44958</v>
      </c>
      <c r="AJ163" s="64">
        <v>45291</v>
      </c>
      <c r="AK163" s="50" t="s">
        <v>777</v>
      </c>
      <c r="AL163" s="50" t="s">
        <v>381</v>
      </c>
      <c r="AM163" s="50" t="s">
        <v>382</v>
      </c>
      <c r="AN163" s="43" t="s">
        <v>713</v>
      </c>
      <c r="AO163" s="43" t="s">
        <v>352</v>
      </c>
    </row>
    <row r="164" spans="1:41" ht="73.5" customHeight="1">
      <c r="A164" s="43" t="s">
        <v>40</v>
      </c>
      <c r="B164" s="60" t="s">
        <v>203</v>
      </c>
      <c r="C164" s="76">
        <v>424</v>
      </c>
      <c r="D164" s="249"/>
      <c r="E164" s="301"/>
      <c r="F164" s="77" t="s">
        <v>658</v>
      </c>
      <c r="G164" s="50" t="s">
        <v>389</v>
      </c>
      <c r="H164" s="78">
        <v>0.1</v>
      </c>
      <c r="I164" s="276"/>
      <c r="J164" s="60"/>
      <c r="K164" s="60"/>
      <c r="L164" s="60"/>
      <c r="M164" s="60"/>
      <c r="N164" s="60"/>
      <c r="O164" s="60"/>
      <c r="P164" s="60"/>
      <c r="Q164" s="60"/>
      <c r="R164" s="60"/>
      <c r="S164" s="60"/>
      <c r="T164" s="60"/>
      <c r="U164" s="60"/>
      <c r="V164" s="80">
        <v>0.1</v>
      </c>
      <c r="W164" s="60"/>
      <c r="X164" s="63">
        <v>0.25</v>
      </c>
      <c r="Y164" s="60"/>
      <c r="Z164" s="63">
        <v>0.25</v>
      </c>
      <c r="AA164" s="60"/>
      <c r="AB164" s="63">
        <v>0.2</v>
      </c>
      <c r="AC164" s="60"/>
      <c r="AD164" s="63">
        <v>0.2</v>
      </c>
      <c r="AE164" s="60"/>
      <c r="AF164" s="60"/>
      <c r="AG164" s="60"/>
      <c r="AH164" s="31">
        <f t="shared" si="5"/>
        <v>1</v>
      </c>
      <c r="AI164" s="64">
        <v>45108</v>
      </c>
      <c r="AJ164" s="64">
        <v>45260</v>
      </c>
      <c r="AK164" s="50" t="s">
        <v>780</v>
      </c>
      <c r="AL164" s="50" t="s">
        <v>381</v>
      </c>
      <c r="AM164" s="50" t="s">
        <v>382</v>
      </c>
      <c r="AN164" s="43" t="s">
        <v>713</v>
      </c>
      <c r="AO164" s="43" t="s">
        <v>352</v>
      </c>
    </row>
    <row r="165" spans="1:41" ht="60">
      <c r="A165" s="43" t="s">
        <v>40</v>
      </c>
      <c r="B165" s="60" t="s">
        <v>203</v>
      </c>
      <c r="C165" s="60">
        <v>424</v>
      </c>
      <c r="D165" s="60" t="s">
        <v>70</v>
      </c>
      <c r="E165" s="60" t="s">
        <v>70</v>
      </c>
      <c r="F165" s="43" t="s">
        <v>626</v>
      </c>
      <c r="G165" s="43" t="s">
        <v>630</v>
      </c>
      <c r="H165" s="78">
        <v>1</v>
      </c>
      <c r="I165" s="63">
        <f>+H165</f>
        <v>1</v>
      </c>
      <c r="J165" s="60"/>
      <c r="K165" s="60"/>
      <c r="L165" s="60"/>
      <c r="M165" s="60"/>
      <c r="N165" s="60"/>
      <c r="O165" s="60"/>
      <c r="P165" s="63">
        <v>0.25</v>
      </c>
      <c r="Q165" s="60"/>
      <c r="R165" s="60"/>
      <c r="S165" s="60"/>
      <c r="T165" s="60"/>
      <c r="U165" s="60"/>
      <c r="V165" s="63">
        <v>0.25</v>
      </c>
      <c r="W165" s="60"/>
      <c r="X165" s="60"/>
      <c r="Y165" s="60"/>
      <c r="Z165" s="60"/>
      <c r="AA165" s="60"/>
      <c r="AB165" s="63">
        <v>0.25</v>
      </c>
      <c r="AC165" s="60"/>
      <c r="AD165" s="60"/>
      <c r="AE165" s="60"/>
      <c r="AF165" s="63">
        <v>0.25</v>
      </c>
      <c r="AG165" s="60"/>
      <c r="AH165" s="31">
        <f t="shared" ref="AH165" si="10">+J165+L165+N165+P165+R165+T165+V165+X165+Z165+AB165+AD165+AF165</f>
        <v>1</v>
      </c>
      <c r="AI165" s="64">
        <v>45017</v>
      </c>
      <c r="AJ165" s="64">
        <v>45291</v>
      </c>
      <c r="AK165" s="43" t="s">
        <v>629</v>
      </c>
      <c r="AL165" s="43" t="s">
        <v>287</v>
      </c>
      <c r="AM165" s="43" t="s">
        <v>708</v>
      </c>
      <c r="AN165" s="43" t="s">
        <v>708</v>
      </c>
      <c r="AO165" s="43" t="s">
        <v>352</v>
      </c>
    </row>
    <row r="166" spans="1:41" ht="61.5" customHeight="1">
      <c r="A166" s="43" t="s">
        <v>40</v>
      </c>
      <c r="B166" s="60" t="s">
        <v>203</v>
      </c>
      <c r="C166" s="76">
        <v>424</v>
      </c>
      <c r="D166" s="81" t="s">
        <v>70</v>
      </c>
      <c r="E166" s="81" t="s">
        <v>70</v>
      </c>
      <c r="F166" s="50" t="s">
        <v>391</v>
      </c>
      <c r="G166" s="50" t="s">
        <v>392</v>
      </c>
      <c r="H166" s="63">
        <v>0.25</v>
      </c>
      <c r="I166" s="261">
        <f>+H166+H167+H168+H169</f>
        <v>1</v>
      </c>
      <c r="J166" s="60"/>
      <c r="K166" s="60"/>
      <c r="L166" s="60"/>
      <c r="M166" s="60"/>
      <c r="N166" s="63">
        <v>1</v>
      </c>
      <c r="O166" s="56"/>
      <c r="P166" s="60"/>
      <c r="Q166" s="60"/>
      <c r="R166" s="60"/>
      <c r="S166" s="60"/>
      <c r="T166" s="60"/>
      <c r="U166" s="60"/>
      <c r="V166" s="63"/>
      <c r="W166" s="63"/>
      <c r="X166" s="60"/>
      <c r="Y166" s="60"/>
      <c r="Z166" s="60"/>
      <c r="AA166" s="60"/>
      <c r="AB166" s="60"/>
      <c r="AC166" s="60"/>
      <c r="AD166" s="60"/>
      <c r="AE166" s="60"/>
      <c r="AF166" s="60"/>
      <c r="AG166" s="60"/>
      <c r="AH166" s="31">
        <f t="shared" si="5"/>
        <v>1</v>
      </c>
      <c r="AI166" s="64">
        <v>44986</v>
      </c>
      <c r="AJ166" s="64">
        <v>45015</v>
      </c>
      <c r="AK166" s="43" t="s">
        <v>393</v>
      </c>
      <c r="AL166" s="50" t="s">
        <v>381</v>
      </c>
      <c r="AM166" s="50" t="s">
        <v>382</v>
      </c>
      <c r="AN166" s="43" t="s">
        <v>713</v>
      </c>
      <c r="AO166" s="43" t="s">
        <v>352</v>
      </c>
    </row>
    <row r="167" spans="1:41" ht="58.5" customHeight="1">
      <c r="A167" s="43" t="s">
        <v>40</v>
      </c>
      <c r="B167" s="60" t="s">
        <v>203</v>
      </c>
      <c r="C167" s="76">
        <v>424</v>
      </c>
      <c r="D167" s="81" t="s">
        <v>70</v>
      </c>
      <c r="E167" s="81" t="s">
        <v>70</v>
      </c>
      <c r="F167" s="50" t="s">
        <v>391</v>
      </c>
      <c r="G167" s="50" t="s">
        <v>394</v>
      </c>
      <c r="H167" s="63">
        <v>0.25</v>
      </c>
      <c r="I167" s="262"/>
      <c r="J167" s="60"/>
      <c r="K167" s="60"/>
      <c r="L167" s="60"/>
      <c r="M167" s="60"/>
      <c r="N167" s="60"/>
      <c r="O167" s="60"/>
      <c r="P167" s="164">
        <v>0.1</v>
      </c>
      <c r="Q167" s="159"/>
      <c r="R167" s="164">
        <v>0.2</v>
      </c>
      <c r="S167" s="159"/>
      <c r="T167" s="164">
        <v>0.2</v>
      </c>
      <c r="U167" s="159"/>
      <c r="V167" s="164">
        <v>0.25</v>
      </c>
      <c r="W167" s="159"/>
      <c r="X167" s="164">
        <v>0.25</v>
      </c>
      <c r="Y167" s="159"/>
      <c r="Z167" s="164"/>
      <c r="AA167" s="159"/>
      <c r="AB167" s="159"/>
      <c r="AC167" s="159"/>
      <c r="AD167" s="159"/>
      <c r="AE167" s="159"/>
      <c r="AF167" s="159"/>
      <c r="AG167" s="159"/>
      <c r="AH167" s="161">
        <v>1</v>
      </c>
      <c r="AI167" s="162">
        <v>45017</v>
      </c>
      <c r="AJ167" s="162">
        <v>45168</v>
      </c>
      <c r="AK167" s="43" t="s">
        <v>393</v>
      </c>
      <c r="AL167" s="50" t="s">
        <v>381</v>
      </c>
      <c r="AM167" s="50" t="s">
        <v>382</v>
      </c>
      <c r="AN167" s="43" t="s">
        <v>713</v>
      </c>
      <c r="AO167" s="43" t="s">
        <v>352</v>
      </c>
    </row>
    <row r="168" spans="1:41" ht="56.25" customHeight="1">
      <c r="A168" s="43" t="s">
        <v>40</v>
      </c>
      <c r="B168" s="60" t="s">
        <v>203</v>
      </c>
      <c r="C168" s="76">
        <v>424</v>
      </c>
      <c r="D168" s="81" t="s">
        <v>70</v>
      </c>
      <c r="E168" s="81" t="s">
        <v>70</v>
      </c>
      <c r="F168" s="50" t="s">
        <v>391</v>
      </c>
      <c r="G168" s="50" t="s">
        <v>395</v>
      </c>
      <c r="H168" s="63">
        <v>0.25</v>
      </c>
      <c r="I168" s="262"/>
      <c r="J168" s="60"/>
      <c r="K168" s="60"/>
      <c r="L168" s="63">
        <v>1</v>
      </c>
      <c r="M168" s="60"/>
      <c r="N168" s="60"/>
      <c r="O168" s="60"/>
      <c r="P168" s="60"/>
      <c r="Q168" s="60"/>
      <c r="R168" s="60"/>
      <c r="S168" s="60"/>
      <c r="T168" s="60"/>
      <c r="U168" s="60"/>
      <c r="V168" s="60"/>
      <c r="W168" s="60"/>
      <c r="X168" s="60"/>
      <c r="Y168" s="60"/>
      <c r="Z168" s="60"/>
      <c r="AA168" s="60"/>
      <c r="AB168" s="60"/>
      <c r="AC168" s="60"/>
      <c r="AD168" s="60"/>
      <c r="AE168" s="60"/>
      <c r="AF168" s="60"/>
      <c r="AG168" s="60"/>
      <c r="AH168" s="31">
        <f t="shared" si="5"/>
        <v>1</v>
      </c>
      <c r="AI168" s="64">
        <v>44958</v>
      </c>
      <c r="AJ168" s="64">
        <v>44985</v>
      </c>
      <c r="AK168" s="43" t="s">
        <v>396</v>
      </c>
      <c r="AL168" s="50" t="s">
        <v>381</v>
      </c>
      <c r="AM168" s="50" t="s">
        <v>382</v>
      </c>
      <c r="AN168" s="43" t="s">
        <v>713</v>
      </c>
      <c r="AO168" s="43" t="s">
        <v>352</v>
      </c>
    </row>
    <row r="169" spans="1:41" ht="70.5" customHeight="1">
      <c r="A169" s="43" t="s">
        <v>40</v>
      </c>
      <c r="B169" s="60" t="s">
        <v>203</v>
      </c>
      <c r="C169" s="76">
        <v>424</v>
      </c>
      <c r="D169" s="81" t="s">
        <v>70</v>
      </c>
      <c r="E169" s="81" t="s">
        <v>70</v>
      </c>
      <c r="F169" s="50" t="s">
        <v>391</v>
      </c>
      <c r="G169" s="50" t="s">
        <v>397</v>
      </c>
      <c r="H169" s="63">
        <v>0.25</v>
      </c>
      <c r="I169" s="263"/>
      <c r="J169" s="169">
        <v>0.16</v>
      </c>
      <c r="K169" s="170"/>
      <c r="L169" s="169">
        <v>0.16</v>
      </c>
      <c r="M169" s="170"/>
      <c r="N169" s="169">
        <v>0.16</v>
      </c>
      <c r="O169" s="170"/>
      <c r="P169" s="169">
        <v>0.16</v>
      </c>
      <c r="Q169" s="170"/>
      <c r="R169" s="169">
        <v>0.16</v>
      </c>
      <c r="S169" s="170"/>
      <c r="T169" s="169">
        <v>0.2</v>
      </c>
      <c r="U169" s="170"/>
      <c r="V169" s="170"/>
      <c r="W169" s="170"/>
      <c r="X169" s="170"/>
      <c r="Y169" s="170"/>
      <c r="Z169" s="170"/>
      <c r="AA169" s="170"/>
      <c r="AB169" s="170"/>
      <c r="AC169" s="170"/>
      <c r="AD169" s="170"/>
      <c r="AE169" s="170"/>
      <c r="AF169" s="170"/>
      <c r="AG169" s="170"/>
      <c r="AH169" s="171">
        <v>1</v>
      </c>
      <c r="AI169" s="172">
        <v>44927</v>
      </c>
      <c r="AJ169" s="172">
        <v>45107</v>
      </c>
      <c r="AK169" s="50" t="s">
        <v>398</v>
      </c>
      <c r="AL169" s="50" t="s">
        <v>381</v>
      </c>
      <c r="AM169" s="50" t="s">
        <v>382</v>
      </c>
      <c r="AN169" s="43" t="s">
        <v>713</v>
      </c>
      <c r="AO169" s="43" t="s">
        <v>352</v>
      </c>
    </row>
    <row r="170" spans="1:41" ht="60">
      <c r="A170" s="43" t="s">
        <v>40</v>
      </c>
      <c r="B170" s="60" t="s">
        <v>203</v>
      </c>
      <c r="C170" s="60">
        <v>424</v>
      </c>
      <c r="D170" s="247">
        <v>224</v>
      </c>
      <c r="E170" s="273">
        <v>2563267000</v>
      </c>
      <c r="F170" s="43" t="s">
        <v>659</v>
      </c>
      <c r="G170" s="44" t="s">
        <v>427</v>
      </c>
      <c r="H170" s="31">
        <v>0.2</v>
      </c>
      <c r="I170" s="243">
        <f>+H170+H171+H172+H173+H174+H175</f>
        <v>1</v>
      </c>
      <c r="J170" s="31"/>
      <c r="K170" s="31"/>
      <c r="L170" s="31"/>
      <c r="M170" s="31"/>
      <c r="N170" s="161">
        <v>0.12</v>
      </c>
      <c r="O170" s="161"/>
      <c r="P170" s="161">
        <v>0.12</v>
      </c>
      <c r="Q170" s="161"/>
      <c r="R170" s="161">
        <v>0.12</v>
      </c>
      <c r="S170" s="161"/>
      <c r="T170" s="161">
        <v>0.12</v>
      </c>
      <c r="U170" s="161"/>
      <c r="V170" s="161">
        <v>0.13</v>
      </c>
      <c r="W170" s="161"/>
      <c r="X170" s="161">
        <v>0.13</v>
      </c>
      <c r="Y170" s="161"/>
      <c r="Z170" s="161">
        <v>0.13</v>
      </c>
      <c r="AA170" s="161"/>
      <c r="AB170" s="161">
        <v>0.13</v>
      </c>
      <c r="AC170" s="161"/>
      <c r="AD170" s="161"/>
      <c r="AE170" s="161"/>
      <c r="AF170" s="161"/>
      <c r="AG170" s="161"/>
      <c r="AH170" s="161">
        <f t="shared" ref="AH170" si="11">+J170+L170+N170+P170+R170+T170+V170+X170+Z170+AB170+AD170+AF170</f>
        <v>1</v>
      </c>
      <c r="AI170" s="168">
        <v>44986</v>
      </c>
      <c r="AJ170" s="168">
        <v>45230</v>
      </c>
      <c r="AK170" s="44" t="s">
        <v>428</v>
      </c>
      <c r="AL170" s="43" t="s">
        <v>429</v>
      </c>
      <c r="AM170" s="43" t="s">
        <v>612</v>
      </c>
      <c r="AN170" s="44" t="s">
        <v>711</v>
      </c>
      <c r="AO170" s="43" t="s">
        <v>430</v>
      </c>
    </row>
    <row r="171" spans="1:41" ht="60">
      <c r="A171" s="43" t="s">
        <v>40</v>
      </c>
      <c r="B171" s="60" t="s">
        <v>203</v>
      </c>
      <c r="C171" s="60">
        <v>424</v>
      </c>
      <c r="D171" s="248"/>
      <c r="E171" s="274"/>
      <c r="F171" s="43" t="s">
        <v>660</v>
      </c>
      <c r="G171" s="44" t="s">
        <v>431</v>
      </c>
      <c r="H171" s="31">
        <v>0.05</v>
      </c>
      <c r="I171" s="244"/>
      <c r="J171" s="31"/>
      <c r="K171" s="31"/>
      <c r="L171" s="31"/>
      <c r="M171" s="31"/>
      <c r="N171" s="161">
        <v>0.12</v>
      </c>
      <c r="O171" s="161"/>
      <c r="P171" s="161">
        <v>0.12</v>
      </c>
      <c r="Q171" s="161"/>
      <c r="R171" s="161">
        <v>0.12</v>
      </c>
      <c r="S171" s="161"/>
      <c r="T171" s="161">
        <v>0.12</v>
      </c>
      <c r="U171" s="161"/>
      <c r="V171" s="161">
        <v>0.13</v>
      </c>
      <c r="W171" s="161"/>
      <c r="X171" s="161">
        <v>0.13</v>
      </c>
      <c r="Y171" s="161"/>
      <c r="Z171" s="161">
        <v>0.13</v>
      </c>
      <c r="AA171" s="161"/>
      <c r="AB171" s="161">
        <v>0.13</v>
      </c>
      <c r="AC171" s="161"/>
      <c r="AD171" s="161"/>
      <c r="AE171" s="161"/>
      <c r="AF171" s="161"/>
      <c r="AG171" s="161"/>
      <c r="AH171" s="161">
        <f t="shared" si="5"/>
        <v>1</v>
      </c>
      <c r="AI171" s="168">
        <v>44986</v>
      </c>
      <c r="AJ171" s="168">
        <v>45230</v>
      </c>
      <c r="AK171" s="44" t="s">
        <v>432</v>
      </c>
      <c r="AL171" s="43" t="s">
        <v>429</v>
      </c>
      <c r="AM171" s="43" t="s">
        <v>612</v>
      </c>
      <c r="AN171" s="44" t="s">
        <v>711</v>
      </c>
      <c r="AO171" s="43" t="s">
        <v>430</v>
      </c>
    </row>
    <row r="172" spans="1:41" ht="135">
      <c r="A172" s="43" t="s">
        <v>40</v>
      </c>
      <c r="B172" s="60" t="s">
        <v>203</v>
      </c>
      <c r="C172" s="60">
        <v>424</v>
      </c>
      <c r="D172" s="248"/>
      <c r="E172" s="274"/>
      <c r="F172" s="43" t="s">
        <v>659</v>
      </c>
      <c r="G172" s="44" t="s">
        <v>433</v>
      </c>
      <c r="H172" s="31">
        <v>0.25</v>
      </c>
      <c r="I172" s="244"/>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si="5"/>
        <v>1</v>
      </c>
      <c r="AI172" s="168">
        <v>44986</v>
      </c>
      <c r="AJ172" s="168">
        <v>45230</v>
      </c>
      <c r="AK172" s="44" t="s">
        <v>434</v>
      </c>
      <c r="AL172" s="43" t="s">
        <v>429</v>
      </c>
      <c r="AM172" s="43" t="s">
        <v>612</v>
      </c>
      <c r="AN172" s="44" t="s">
        <v>711</v>
      </c>
      <c r="AO172" s="43" t="s">
        <v>430</v>
      </c>
    </row>
    <row r="173" spans="1:41" ht="117.75" customHeight="1">
      <c r="A173" s="43" t="s">
        <v>40</v>
      </c>
      <c r="B173" s="60" t="s">
        <v>203</v>
      </c>
      <c r="C173" s="60">
        <v>424</v>
      </c>
      <c r="D173" s="248"/>
      <c r="E173" s="274"/>
      <c r="F173" s="43" t="s">
        <v>659</v>
      </c>
      <c r="G173" s="44" t="s">
        <v>435</v>
      </c>
      <c r="H173" s="31">
        <v>0.25</v>
      </c>
      <c r="I173" s="244"/>
      <c r="J173" s="31"/>
      <c r="K173" s="31"/>
      <c r="L173" s="31"/>
      <c r="M173" s="31"/>
      <c r="N173" s="161">
        <v>0.15</v>
      </c>
      <c r="O173" s="161"/>
      <c r="P173" s="161">
        <v>0.15</v>
      </c>
      <c r="Q173" s="161"/>
      <c r="R173" s="161">
        <v>0.12</v>
      </c>
      <c r="S173" s="161"/>
      <c r="T173" s="161">
        <v>0.12</v>
      </c>
      <c r="U173" s="161"/>
      <c r="V173" s="161">
        <v>0.12</v>
      </c>
      <c r="W173" s="161"/>
      <c r="X173" s="161">
        <v>0.12</v>
      </c>
      <c r="Y173" s="161"/>
      <c r="Z173" s="161">
        <v>0.12</v>
      </c>
      <c r="AA173" s="161"/>
      <c r="AB173" s="161">
        <v>0.1</v>
      </c>
      <c r="AC173" s="161"/>
      <c r="AD173" s="161"/>
      <c r="AE173" s="161"/>
      <c r="AF173" s="161"/>
      <c r="AG173" s="161"/>
      <c r="AH173" s="161">
        <f t="shared" si="5"/>
        <v>1</v>
      </c>
      <c r="AI173" s="168">
        <v>44986</v>
      </c>
      <c r="AJ173" s="168">
        <v>45230</v>
      </c>
      <c r="AK173" s="44" t="s">
        <v>436</v>
      </c>
      <c r="AL173" s="43" t="s">
        <v>429</v>
      </c>
      <c r="AM173" s="43" t="s">
        <v>612</v>
      </c>
      <c r="AN173" s="44" t="s">
        <v>711</v>
      </c>
      <c r="AO173" s="43" t="s">
        <v>430</v>
      </c>
    </row>
    <row r="174" spans="1:41" ht="75">
      <c r="A174" s="43" t="s">
        <v>40</v>
      </c>
      <c r="B174" s="60" t="s">
        <v>203</v>
      </c>
      <c r="C174" s="60">
        <v>424</v>
      </c>
      <c r="D174" s="248"/>
      <c r="E174" s="274"/>
      <c r="F174" s="43" t="s">
        <v>659</v>
      </c>
      <c r="G174" s="44" t="s">
        <v>864</v>
      </c>
      <c r="H174" s="31">
        <v>0.2</v>
      </c>
      <c r="I174" s="244"/>
      <c r="J174" s="31">
        <v>0.1</v>
      </c>
      <c r="K174" s="31"/>
      <c r="L174" s="31">
        <v>0.1</v>
      </c>
      <c r="M174" s="31"/>
      <c r="N174" s="31">
        <v>0.1</v>
      </c>
      <c r="O174" s="31"/>
      <c r="P174" s="31">
        <v>0.1</v>
      </c>
      <c r="Q174" s="31"/>
      <c r="R174" s="31">
        <v>0.1</v>
      </c>
      <c r="S174" s="31"/>
      <c r="T174" s="31">
        <v>0.1</v>
      </c>
      <c r="U174" s="31"/>
      <c r="V174" s="31">
        <v>0.1</v>
      </c>
      <c r="W174" s="31"/>
      <c r="X174" s="31">
        <v>0.1</v>
      </c>
      <c r="Y174" s="31"/>
      <c r="Z174" s="31">
        <v>0.1</v>
      </c>
      <c r="AA174" s="31"/>
      <c r="AB174" s="31">
        <v>0.1</v>
      </c>
      <c r="AC174" s="31"/>
      <c r="AD174" s="31"/>
      <c r="AE174" s="31"/>
      <c r="AF174" s="31"/>
      <c r="AG174" s="31"/>
      <c r="AH174" s="31">
        <f t="shared" ref="AH174:AH187" si="12">+J174+L174+N174+P174+R174+T174+V174+X174+Z174+AB174+AD174+AF174</f>
        <v>0.99999999999999989</v>
      </c>
      <c r="AI174" s="62">
        <v>44928</v>
      </c>
      <c r="AJ174" s="62">
        <v>45230</v>
      </c>
      <c r="AK174" s="44" t="s">
        <v>438</v>
      </c>
      <c r="AL174" s="43" t="s">
        <v>429</v>
      </c>
      <c r="AM174" s="43" t="s">
        <v>612</v>
      </c>
      <c r="AN174" s="44" t="s">
        <v>711</v>
      </c>
      <c r="AO174" s="43" t="s">
        <v>430</v>
      </c>
    </row>
    <row r="175" spans="1:41" ht="75">
      <c r="A175" s="43" t="s">
        <v>40</v>
      </c>
      <c r="B175" s="60" t="s">
        <v>203</v>
      </c>
      <c r="C175" s="60">
        <v>424</v>
      </c>
      <c r="D175" s="249"/>
      <c r="E175" s="274"/>
      <c r="F175" s="43" t="s">
        <v>659</v>
      </c>
      <c r="G175" s="44" t="s">
        <v>439</v>
      </c>
      <c r="H175" s="31">
        <v>0.05</v>
      </c>
      <c r="I175" s="245"/>
      <c r="J175" s="31"/>
      <c r="K175" s="31"/>
      <c r="L175" s="31"/>
      <c r="M175" s="31"/>
      <c r="N175" s="31"/>
      <c r="O175" s="31"/>
      <c r="P175" s="31"/>
      <c r="Q175" s="31"/>
      <c r="R175" s="31">
        <v>0.2</v>
      </c>
      <c r="S175" s="31"/>
      <c r="T175" s="31">
        <v>0.2</v>
      </c>
      <c r="U175" s="31"/>
      <c r="V175" s="31">
        <v>0.2</v>
      </c>
      <c r="W175" s="31"/>
      <c r="X175" s="31">
        <v>0.2</v>
      </c>
      <c r="Y175" s="31"/>
      <c r="Z175" s="31">
        <v>0.2</v>
      </c>
      <c r="AA175" s="31"/>
      <c r="AB175" s="31"/>
      <c r="AC175" s="31"/>
      <c r="AD175" s="31"/>
      <c r="AE175" s="31"/>
      <c r="AF175" s="31"/>
      <c r="AG175" s="31"/>
      <c r="AH175" s="31">
        <f t="shared" si="12"/>
        <v>1</v>
      </c>
      <c r="AI175" s="62">
        <v>45047</v>
      </c>
      <c r="AJ175" s="62">
        <v>45199</v>
      </c>
      <c r="AK175" s="44" t="s">
        <v>440</v>
      </c>
      <c r="AL175" s="43" t="s">
        <v>429</v>
      </c>
      <c r="AM175" s="43" t="s">
        <v>612</v>
      </c>
      <c r="AN175" s="44" t="s">
        <v>711</v>
      </c>
      <c r="AO175" s="43" t="s">
        <v>430</v>
      </c>
    </row>
    <row r="176" spans="1:41" ht="60">
      <c r="A176" s="43" t="s">
        <v>40</v>
      </c>
      <c r="B176" s="60" t="s">
        <v>203</v>
      </c>
      <c r="C176" s="60">
        <v>424</v>
      </c>
      <c r="D176" s="248">
        <v>1200</v>
      </c>
      <c r="E176" s="274"/>
      <c r="F176" s="43" t="s">
        <v>661</v>
      </c>
      <c r="G176" s="44" t="s">
        <v>441</v>
      </c>
      <c r="H176" s="31">
        <v>0.2</v>
      </c>
      <c r="I176" s="244">
        <f>+H176+H177+H178+H179</f>
        <v>1</v>
      </c>
      <c r="J176" s="31"/>
      <c r="K176" s="31"/>
      <c r="L176" s="31"/>
      <c r="M176" s="31"/>
      <c r="N176" s="161">
        <v>0.12</v>
      </c>
      <c r="O176" s="161"/>
      <c r="P176" s="161">
        <v>0.12</v>
      </c>
      <c r="Q176" s="161"/>
      <c r="R176" s="161">
        <v>0.12</v>
      </c>
      <c r="S176" s="161"/>
      <c r="T176" s="161">
        <v>0.12</v>
      </c>
      <c r="U176" s="161"/>
      <c r="V176" s="161">
        <v>0.12</v>
      </c>
      <c r="W176" s="161"/>
      <c r="X176" s="161">
        <v>0.1</v>
      </c>
      <c r="Y176" s="161"/>
      <c r="Z176" s="161">
        <v>0.1</v>
      </c>
      <c r="AA176" s="161"/>
      <c r="AB176" s="161">
        <v>0.2</v>
      </c>
      <c r="AC176" s="161"/>
      <c r="AD176" s="161"/>
      <c r="AE176" s="161"/>
      <c r="AF176" s="161"/>
      <c r="AG176" s="161"/>
      <c r="AH176" s="161">
        <f t="shared" si="12"/>
        <v>1</v>
      </c>
      <c r="AI176" s="168">
        <v>44986</v>
      </c>
      <c r="AJ176" s="168">
        <v>45230</v>
      </c>
      <c r="AK176" s="44" t="s">
        <v>440</v>
      </c>
      <c r="AL176" s="43" t="s">
        <v>429</v>
      </c>
      <c r="AM176" s="43" t="s">
        <v>612</v>
      </c>
      <c r="AN176" s="44" t="s">
        <v>711</v>
      </c>
      <c r="AO176" s="43" t="s">
        <v>430</v>
      </c>
    </row>
    <row r="177" spans="1:41" ht="135">
      <c r="A177" s="43" t="s">
        <v>40</v>
      </c>
      <c r="B177" s="60" t="s">
        <v>203</v>
      </c>
      <c r="C177" s="60">
        <v>424</v>
      </c>
      <c r="D177" s="248"/>
      <c r="E177" s="274"/>
      <c r="F177" s="43" t="s">
        <v>661</v>
      </c>
      <c r="G177" s="44" t="s">
        <v>442</v>
      </c>
      <c r="H177" s="31">
        <v>0.3</v>
      </c>
      <c r="I177" s="244"/>
      <c r="J177" s="31"/>
      <c r="K177" s="31"/>
      <c r="L177" s="31"/>
      <c r="M177" s="31"/>
      <c r="N177" s="161">
        <v>0.1</v>
      </c>
      <c r="O177" s="161"/>
      <c r="P177" s="161">
        <v>0.2</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12"/>
        <v>1</v>
      </c>
      <c r="AI177" s="168">
        <v>44986</v>
      </c>
      <c r="AJ177" s="168">
        <v>45230</v>
      </c>
      <c r="AK177" s="44" t="s">
        <v>434</v>
      </c>
      <c r="AL177" s="43" t="s">
        <v>429</v>
      </c>
      <c r="AM177" s="43" t="s">
        <v>612</v>
      </c>
      <c r="AN177" s="44" t="s">
        <v>711</v>
      </c>
      <c r="AO177" s="43" t="s">
        <v>430</v>
      </c>
    </row>
    <row r="178" spans="1:41" ht="134.25" customHeight="1">
      <c r="A178" s="43" t="s">
        <v>40</v>
      </c>
      <c r="B178" s="60" t="s">
        <v>203</v>
      </c>
      <c r="C178" s="60">
        <v>424</v>
      </c>
      <c r="D178" s="248"/>
      <c r="E178" s="274"/>
      <c r="F178" s="43" t="s">
        <v>661</v>
      </c>
      <c r="G178" s="44" t="s">
        <v>443</v>
      </c>
      <c r="H178" s="31">
        <v>0.4</v>
      </c>
      <c r="I178" s="244"/>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12"/>
        <v>1</v>
      </c>
      <c r="AI178" s="168">
        <v>44986</v>
      </c>
      <c r="AJ178" s="168">
        <v>45230</v>
      </c>
      <c r="AK178" s="44" t="s">
        <v>444</v>
      </c>
      <c r="AL178" s="43" t="s">
        <v>429</v>
      </c>
      <c r="AM178" s="43" t="s">
        <v>612</v>
      </c>
      <c r="AN178" s="44" t="s">
        <v>711</v>
      </c>
      <c r="AO178" s="43" t="s">
        <v>430</v>
      </c>
    </row>
    <row r="179" spans="1:41" ht="75">
      <c r="A179" s="43" t="s">
        <v>40</v>
      </c>
      <c r="B179" s="60" t="s">
        <v>203</v>
      </c>
      <c r="C179" s="60">
        <v>424</v>
      </c>
      <c r="D179" s="249"/>
      <c r="E179" s="274"/>
      <c r="F179" s="43" t="s">
        <v>661</v>
      </c>
      <c r="G179" s="44" t="s">
        <v>820</v>
      </c>
      <c r="H179" s="31">
        <v>0.1</v>
      </c>
      <c r="I179" s="245"/>
      <c r="J179" s="31"/>
      <c r="K179" s="31"/>
      <c r="L179" s="31"/>
      <c r="M179" s="31"/>
      <c r="N179" s="31"/>
      <c r="O179" s="31"/>
      <c r="P179" s="31"/>
      <c r="Q179" s="31"/>
      <c r="R179" s="31"/>
      <c r="S179" s="31"/>
      <c r="T179" s="31"/>
      <c r="U179" s="31"/>
      <c r="V179" s="31"/>
      <c r="W179" s="31"/>
      <c r="X179" s="161">
        <v>0.5</v>
      </c>
      <c r="Y179" s="161"/>
      <c r="Z179" s="161">
        <v>0.5</v>
      </c>
      <c r="AA179" s="161"/>
      <c r="AB179" s="161"/>
      <c r="AC179" s="161"/>
      <c r="AD179" s="161"/>
      <c r="AE179" s="161"/>
      <c r="AF179" s="161"/>
      <c r="AG179" s="161"/>
      <c r="AH179" s="161">
        <f t="shared" si="12"/>
        <v>1</v>
      </c>
      <c r="AI179" s="168">
        <v>45139</v>
      </c>
      <c r="AJ179" s="168">
        <v>45199</v>
      </c>
      <c r="AK179" s="44" t="s">
        <v>438</v>
      </c>
      <c r="AL179" s="43" t="s">
        <v>429</v>
      </c>
      <c r="AM179" s="43" t="s">
        <v>612</v>
      </c>
      <c r="AN179" s="44" t="s">
        <v>711</v>
      </c>
      <c r="AO179" s="43" t="s">
        <v>430</v>
      </c>
    </row>
    <row r="180" spans="1:41" ht="75">
      <c r="A180" s="43" t="s">
        <v>40</v>
      </c>
      <c r="B180" s="60" t="s">
        <v>203</v>
      </c>
      <c r="C180" s="60">
        <v>424</v>
      </c>
      <c r="D180" s="61" t="s">
        <v>70</v>
      </c>
      <c r="E180" s="61" t="s">
        <v>70</v>
      </c>
      <c r="F180" s="43" t="s">
        <v>446</v>
      </c>
      <c r="G180" s="44" t="s">
        <v>447</v>
      </c>
      <c r="H180" s="89">
        <v>0.1</v>
      </c>
      <c r="I180" s="243">
        <f>+H180+H181+H182+H183+H184+H185+H186+H187</f>
        <v>1</v>
      </c>
      <c r="J180" s="33"/>
      <c r="K180" s="60"/>
      <c r="L180" s="63"/>
      <c r="M180" s="60"/>
      <c r="N180" s="164">
        <v>1</v>
      </c>
      <c r="O180" s="159"/>
      <c r="P180" s="164"/>
      <c r="Q180" s="159"/>
      <c r="R180" s="164"/>
      <c r="S180" s="159"/>
      <c r="T180" s="164"/>
      <c r="U180" s="159"/>
      <c r="V180" s="164"/>
      <c r="W180" s="159"/>
      <c r="X180" s="159"/>
      <c r="Y180" s="159"/>
      <c r="Z180" s="159"/>
      <c r="AA180" s="159"/>
      <c r="AB180" s="159"/>
      <c r="AC180" s="159"/>
      <c r="AD180" s="159"/>
      <c r="AE180" s="159"/>
      <c r="AF180" s="159"/>
      <c r="AG180" s="159"/>
      <c r="AH180" s="161">
        <f t="shared" si="12"/>
        <v>1</v>
      </c>
      <c r="AI180" s="168">
        <v>44986</v>
      </c>
      <c r="AJ180" s="168">
        <v>45015</v>
      </c>
      <c r="AK180" s="44" t="s">
        <v>448</v>
      </c>
      <c r="AL180" s="43" t="s">
        <v>429</v>
      </c>
      <c r="AM180" s="43" t="s">
        <v>612</v>
      </c>
      <c r="AN180" s="44" t="s">
        <v>711</v>
      </c>
      <c r="AO180" s="43" t="s">
        <v>430</v>
      </c>
    </row>
    <row r="181" spans="1:41" ht="120">
      <c r="A181" s="43" t="s">
        <v>40</v>
      </c>
      <c r="B181" s="60" t="s">
        <v>203</v>
      </c>
      <c r="C181" s="60">
        <v>424</v>
      </c>
      <c r="D181" s="61" t="s">
        <v>70</v>
      </c>
      <c r="E181" s="61" t="s">
        <v>70</v>
      </c>
      <c r="F181" s="43" t="s">
        <v>446</v>
      </c>
      <c r="G181" s="44" t="s">
        <v>449</v>
      </c>
      <c r="H181" s="89">
        <v>0.1</v>
      </c>
      <c r="I181" s="244"/>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+J181+L181+N181+P181+R181+T181+V181+X181+Z181+AB181+AD181+AF181</f>
        <v>1</v>
      </c>
      <c r="AI181" s="168">
        <v>44986</v>
      </c>
      <c r="AJ181" s="168">
        <v>45230</v>
      </c>
      <c r="AK181" s="44" t="s">
        <v>450</v>
      </c>
      <c r="AL181" s="43" t="s">
        <v>429</v>
      </c>
      <c r="AM181" s="43" t="s">
        <v>612</v>
      </c>
      <c r="AN181" s="44" t="s">
        <v>711</v>
      </c>
      <c r="AO181" s="43" t="s">
        <v>430</v>
      </c>
    </row>
    <row r="182" spans="1:41" ht="60">
      <c r="A182" s="43" t="s">
        <v>40</v>
      </c>
      <c r="B182" s="60" t="s">
        <v>203</v>
      </c>
      <c r="C182" s="60">
        <v>424</v>
      </c>
      <c r="D182" s="61" t="s">
        <v>70</v>
      </c>
      <c r="E182" s="61" t="s">
        <v>70</v>
      </c>
      <c r="F182" s="43" t="s">
        <v>446</v>
      </c>
      <c r="G182" s="44" t="s">
        <v>451</v>
      </c>
      <c r="H182" s="89">
        <v>0.1</v>
      </c>
      <c r="I182" s="244"/>
      <c r="J182" s="78">
        <v>0.08</v>
      </c>
      <c r="K182" s="78" t="s">
        <v>127</v>
      </c>
      <c r="L182" s="78">
        <v>0.08</v>
      </c>
      <c r="M182" s="78" t="s">
        <v>127</v>
      </c>
      <c r="N182" s="78">
        <v>0.08</v>
      </c>
      <c r="O182" s="78" t="s">
        <v>127</v>
      </c>
      <c r="P182" s="78">
        <v>0.08</v>
      </c>
      <c r="Q182" s="78" t="s">
        <v>127</v>
      </c>
      <c r="R182" s="78">
        <v>0.08</v>
      </c>
      <c r="S182" s="78" t="s">
        <v>127</v>
      </c>
      <c r="T182" s="78">
        <v>0.08</v>
      </c>
      <c r="U182" s="78" t="s">
        <v>127</v>
      </c>
      <c r="V182" s="78">
        <v>0.08</v>
      </c>
      <c r="W182" s="78" t="s">
        <v>127</v>
      </c>
      <c r="X182" s="78">
        <v>0.08</v>
      </c>
      <c r="Y182" s="78" t="s">
        <v>127</v>
      </c>
      <c r="Z182" s="78">
        <v>0.09</v>
      </c>
      <c r="AA182" s="78" t="s">
        <v>127</v>
      </c>
      <c r="AB182" s="78">
        <v>0.09</v>
      </c>
      <c r="AC182" s="78" t="s">
        <v>127</v>
      </c>
      <c r="AD182" s="78">
        <v>0.09</v>
      </c>
      <c r="AE182" s="78" t="s">
        <v>127</v>
      </c>
      <c r="AF182" s="78">
        <v>0.09</v>
      </c>
      <c r="AG182" s="78" t="s">
        <v>127</v>
      </c>
      <c r="AH182" s="31">
        <f t="shared" si="12"/>
        <v>0.99999999999999989</v>
      </c>
      <c r="AI182" s="62">
        <v>44927</v>
      </c>
      <c r="AJ182" s="62">
        <v>45291</v>
      </c>
      <c r="AK182" s="44" t="s">
        <v>452</v>
      </c>
      <c r="AL182" s="43" t="s">
        <v>429</v>
      </c>
      <c r="AM182" s="43" t="s">
        <v>612</v>
      </c>
      <c r="AN182" s="44" t="s">
        <v>711</v>
      </c>
      <c r="AO182" s="43" t="s">
        <v>430</v>
      </c>
    </row>
    <row r="183" spans="1:41" ht="60">
      <c r="A183" s="43" t="s">
        <v>40</v>
      </c>
      <c r="B183" s="60" t="s">
        <v>203</v>
      </c>
      <c r="C183" s="60">
        <v>424</v>
      </c>
      <c r="D183" s="61" t="s">
        <v>70</v>
      </c>
      <c r="E183" s="61" t="s">
        <v>70</v>
      </c>
      <c r="F183" s="43" t="s">
        <v>446</v>
      </c>
      <c r="G183" s="44" t="s">
        <v>453</v>
      </c>
      <c r="H183" s="89">
        <v>0.1</v>
      </c>
      <c r="I183" s="244"/>
      <c r="J183" s="31"/>
      <c r="K183" s="31"/>
      <c r="L183" s="31"/>
      <c r="M183" s="31"/>
      <c r="N183" s="31"/>
      <c r="O183" s="31"/>
      <c r="P183" s="31"/>
      <c r="Q183" s="31"/>
      <c r="R183" s="31"/>
      <c r="S183" s="31"/>
      <c r="T183" s="31"/>
      <c r="U183" s="31"/>
      <c r="V183" s="31"/>
      <c r="W183" s="31"/>
      <c r="X183" s="31"/>
      <c r="Y183" s="31"/>
      <c r="Z183" s="31"/>
      <c r="AA183" s="31"/>
      <c r="AB183" s="31"/>
      <c r="AC183" s="31"/>
      <c r="AD183" s="31">
        <v>1</v>
      </c>
      <c r="AE183" s="31"/>
      <c r="AF183" s="31"/>
      <c r="AG183" s="31"/>
      <c r="AH183" s="31">
        <f t="shared" si="12"/>
        <v>1</v>
      </c>
      <c r="AI183" s="62">
        <v>45231</v>
      </c>
      <c r="AJ183" s="62">
        <v>45260</v>
      </c>
      <c r="AK183" s="44" t="s">
        <v>454</v>
      </c>
      <c r="AL183" s="43" t="s">
        <v>429</v>
      </c>
      <c r="AM183" s="43" t="s">
        <v>612</v>
      </c>
      <c r="AN183" s="44" t="s">
        <v>711</v>
      </c>
      <c r="AO183" s="43" t="s">
        <v>430</v>
      </c>
    </row>
    <row r="184" spans="1:41" ht="60">
      <c r="A184" s="43" t="s">
        <v>40</v>
      </c>
      <c r="B184" s="60" t="s">
        <v>203</v>
      </c>
      <c r="C184" s="60">
        <v>424</v>
      </c>
      <c r="D184" s="61" t="s">
        <v>70</v>
      </c>
      <c r="E184" s="61" t="s">
        <v>70</v>
      </c>
      <c r="F184" s="43" t="s">
        <v>446</v>
      </c>
      <c r="G184" s="44" t="s">
        <v>455</v>
      </c>
      <c r="H184" s="89">
        <v>0.1</v>
      </c>
      <c r="I184" s="244"/>
      <c r="J184" s="31"/>
      <c r="K184" s="31"/>
      <c r="L184" s="31"/>
      <c r="M184" s="31"/>
      <c r="N184" s="31"/>
      <c r="O184" s="31"/>
      <c r="P184" s="31"/>
      <c r="Q184" s="31"/>
      <c r="R184" s="31"/>
      <c r="S184" s="31"/>
      <c r="T184" s="31"/>
      <c r="U184" s="31"/>
      <c r="V184" s="31"/>
      <c r="W184" s="31"/>
      <c r="X184" s="31"/>
      <c r="Y184" s="31"/>
      <c r="Z184" s="31"/>
      <c r="AA184" s="31"/>
      <c r="AB184" s="31"/>
      <c r="AC184" s="31"/>
      <c r="AD184" s="31">
        <v>1</v>
      </c>
      <c r="AE184" s="31"/>
      <c r="AF184" s="31"/>
      <c r="AG184" s="31"/>
      <c r="AH184" s="31">
        <f t="shared" si="12"/>
        <v>1</v>
      </c>
      <c r="AI184" s="62">
        <v>45231</v>
      </c>
      <c r="AJ184" s="62">
        <v>45260</v>
      </c>
      <c r="AK184" s="44" t="s">
        <v>454</v>
      </c>
      <c r="AL184" s="43" t="s">
        <v>429</v>
      </c>
      <c r="AM184" s="43" t="s">
        <v>612</v>
      </c>
      <c r="AN184" s="44" t="s">
        <v>711</v>
      </c>
      <c r="AO184" s="43" t="s">
        <v>430</v>
      </c>
    </row>
    <row r="185" spans="1:41" ht="108.75" customHeight="1">
      <c r="A185" s="43" t="s">
        <v>40</v>
      </c>
      <c r="B185" s="60" t="s">
        <v>203</v>
      </c>
      <c r="C185" s="60">
        <v>424</v>
      </c>
      <c r="D185" s="61" t="s">
        <v>70</v>
      </c>
      <c r="E185" s="61" t="s">
        <v>70</v>
      </c>
      <c r="F185" s="43" t="s">
        <v>446</v>
      </c>
      <c r="G185" s="44" t="s">
        <v>456</v>
      </c>
      <c r="H185" s="89">
        <v>0.1</v>
      </c>
      <c r="I185" s="244"/>
      <c r="J185" s="31"/>
      <c r="K185" s="31"/>
      <c r="L185" s="31">
        <v>0.15</v>
      </c>
      <c r="M185" s="31"/>
      <c r="N185" s="31">
        <v>0.25</v>
      </c>
      <c r="O185" s="31"/>
      <c r="P185" s="31"/>
      <c r="Q185" s="31"/>
      <c r="R185" s="31">
        <v>0.1</v>
      </c>
      <c r="S185" s="31"/>
      <c r="T185" s="31">
        <v>0.1</v>
      </c>
      <c r="U185" s="31"/>
      <c r="V185" s="31">
        <v>0.1</v>
      </c>
      <c r="W185" s="31"/>
      <c r="X185" s="31">
        <v>0.1</v>
      </c>
      <c r="Y185" s="31"/>
      <c r="Z185" s="31">
        <v>0.05</v>
      </c>
      <c r="AA185" s="31"/>
      <c r="AB185" s="31">
        <v>0.05</v>
      </c>
      <c r="AC185" s="31"/>
      <c r="AD185" s="31">
        <v>0.05</v>
      </c>
      <c r="AE185" s="31"/>
      <c r="AF185" s="31">
        <v>0.05</v>
      </c>
      <c r="AG185" s="31"/>
      <c r="AH185" s="31">
        <f t="shared" si="12"/>
        <v>1</v>
      </c>
      <c r="AI185" s="62">
        <v>44958</v>
      </c>
      <c r="AJ185" s="62">
        <v>45291</v>
      </c>
      <c r="AK185" s="44" t="s">
        <v>844</v>
      </c>
      <c r="AL185" s="43" t="s">
        <v>429</v>
      </c>
      <c r="AM185" s="43" t="s">
        <v>612</v>
      </c>
      <c r="AN185" s="44" t="s">
        <v>711</v>
      </c>
      <c r="AO185" s="43" t="s">
        <v>430</v>
      </c>
    </row>
    <row r="186" spans="1:41" s="175" customFormat="1" ht="183" customHeight="1">
      <c r="A186" s="158" t="s">
        <v>40</v>
      </c>
      <c r="B186" s="159" t="s">
        <v>203</v>
      </c>
      <c r="C186" s="159">
        <v>424</v>
      </c>
      <c r="D186" s="173" t="s">
        <v>70</v>
      </c>
      <c r="E186" s="173" t="s">
        <v>70</v>
      </c>
      <c r="F186" s="158" t="s">
        <v>446</v>
      </c>
      <c r="G186" s="158" t="s">
        <v>831</v>
      </c>
      <c r="H186" s="174">
        <v>0.1</v>
      </c>
      <c r="I186" s="244"/>
      <c r="J186" s="161"/>
      <c r="K186" s="161"/>
      <c r="L186" s="161"/>
      <c r="M186" s="161"/>
      <c r="N186" s="161">
        <v>0.1</v>
      </c>
      <c r="O186" s="161"/>
      <c r="P186" s="161">
        <v>0.1</v>
      </c>
      <c r="Q186" s="161"/>
      <c r="R186" s="161">
        <v>0.1</v>
      </c>
      <c r="S186" s="161"/>
      <c r="T186" s="161">
        <v>0.1</v>
      </c>
      <c r="U186" s="161"/>
      <c r="V186" s="161">
        <v>0.1</v>
      </c>
      <c r="W186" s="161"/>
      <c r="X186" s="161">
        <v>0.1</v>
      </c>
      <c r="Y186" s="161"/>
      <c r="Z186" s="161">
        <v>0.1</v>
      </c>
      <c r="AA186" s="161"/>
      <c r="AB186" s="161">
        <v>0.1</v>
      </c>
      <c r="AC186" s="161"/>
      <c r="AD186" s="161">
        <v>0.1</v>
      </c>
      <c r="AE186" s="161"/>
      <c r="AF186" s="161">
        <v>0.1</v>
      </c>
      <c r="AG186" s="161"/>
      <c r="AH186" s="161">
        <f t="shared" si="12"/>
        <v>0.99999999999999989</v>
      </c>
      <c r="AI186" s="168">
        <v>44986</v>
      </c>
      <c r="AJ186" s="168">
        <v>45275</v>
      </c>
      <c r="AK186" s="160" t="s">
        <v>458</v>
      </c>
      <c r="AL186" s="158" t="s">
        <v>429</v>
      </c>
      <c r="AM186" s="158" t="s">
        <v>612</v>
      </c>
      <c r="AN186" s="160" t="s">
        <v>711</v>
      </c>
      <c r="AO186" s="158" t="s">
        <v>430</v>
      </c>
    </row>
    <row r="187" spans="1:41" ht="60">
      <c r="A187" s="43" t="s">
        <v>40</v>
      </c>
      <c r="B187" s="60" t="s">
        <v>203</v>
      </c>
      <c r="C187" s="60">
        <v>424</v>
      </c>
      <c r="D187" s="61" t="s">
        <v>70</v>
      </c>
      <c r="E187" s="61" t="s">
        <v>70</v>
      </c>
      <c r="F187" s="43" t="s">
        <v>446</v>
      </c>
      <c r="G187" s="43" t="s">
        <v>459</v>
      </c>
      <c r="H187" s="89">
        <v>0.3</v>
      </c>
      <c r="I187" s="245"/>
      <c r="J187" s="31"/>
      <c r="K187" s="31"/>
      <c r="L187" s="31"/>
      <c r="M187" s="31"/>
      <c r="N187" s="31">
        <v>0.15</v>
      </c>
      <c r="O187" s="31"/>
      <c r="P187" s="31">
        <v>0.15</v>
      </c>
      <c r="Q187" s="31"/>
      <c r="R187" s="31">
        <v>0.1</v>
      </c>
      <c r="S187" s="31"/>
      <c r="T187" s="31">
        <v>0.1</v>
      </c>
      <c r="U187" s="31"/>
      <c r="V187" s="31">
        <v>0.1</v>
      </c>
      <c r="W187" s="31"/>
      <c r="X187" s="31">
        <v>0.1</v>
      </c>
      <c r="Y187" s="31"/>
      <c r="Z187" s="31">
        <v>0.1</v>
      </c>
      <c r="AA187" s="31"/>
      <c r="AB187" s="31">
        <v>0.1</v>
      </c>
      <c r="AC187" s="31"/>
      <c r="AD187" s="31">
        <v>0.1</v>
      </c>
      <c r="AE187" s="31"/>
      <c r="AF187" s="31"/>
      <c r="AG187" s="31"/>
      <c r="AH187" s="31">
        <f t="shared" si="12"/>
        <v>0.99999999999999989</v>
      </c>
      <c r="AI187" s="62">
        <v>44986</v>
      </c>
      <c r="AJ187" s="62">
        <v>45272</v>
      </c>
      <c r="AK187" s="44" t="s">
        <v>460</v>
      </c>
      <c r="AL187" s="43" t="s">
        <v>429</v>
      </c>
      <c r="AM187" s="43" t="s">
        <v>612</v>
      </c>
      <c r="AN187" s="44" t="s">
        <v>711</v>
      </c>
      <c r="AO187" s="43" t="s">
        <v>430</v>
      </c>
    </row>
    <row r="188" spans="1:41" ht="75">
      <c r="A188" s="43" t="s">
        <v>40</v>
      </c>
      <c r="B188" s="60" t="s">
        <v>203</v>
      </c>
      <c r="C188" s="60">
        <v>424</v>
      </c>
      <c r="D188" s="60" t="s">
        <v>70</v>
      </c>
      <c r="E188" s="60" t="s">
        <v>70</v>
      </c>
      <c r="F188" s="43" t="s">
        <v>446</v>
      </c>
      <c r="G188" s="43" t="s">
        <v>850</v>
      </c>
      <c r="H188" s="89">
        <v>1</v>
      </c>
      <c r="I188" s="63">
        <f>+H188</f>
        <v>1</v>
      </c>
      <c r="J188" s="60"/>
      <c r="K188" s="60"/>
      <c r="L188" s="60"/>
      <c r="M188" s="60"/>
      <c r="N188" s="60"/>
      <c r="O188" s="60"/>
      <c r="P188" s="63"/>
      <c r="Q188" s="60"/>
      <c r="R188" s="60"/>
      <c r="S188" s="60"/>
      <c r="T188" s="60"/>
      <c r="U188" s="60"/>
      <c r="V188" s="63"/>
      <c r="W188" s="60"/>
      <c r="X188" s="63">
        <v>0.5</v>
      </c>
      <c r="Y188" s="60"/>
      <c r="Z188" s="60"/>
      <c r="AA188" s="60"/>
      <c r="AB188" s="63"/>
      <c r="AC188" s="60"/>
      <c r="AD188" s="60"/>
      <c r="AE188" s="60"/>
      <c r="AF188" s="63">
        <v>0.5</v>
      </c>
      <c r="AG188" s="60"/>
      <c r="AH188" s="31">
        <f>+J188+L188+N188+P188+R188+T188+V188+X188+Z188+AB188+AD188+AF188</f>
        <v>1</v>
      </c>
      <c r="AI188" s="64">
        <v>45017</v>
      </c>
      <c r="AJ188" s="64">
        <v>45291</v>
      </c>
      <c r="AK188" s="43" t="s">
        <v>846</v>
      </c>
      <c r="AL188" s="43" t="s">
        <v>429</v>
      </c>
      <c r="AM188" s="43" t="s">
        <v>612</v>
      </c>
      <c r="AN188" s="44" t="s">
        <v>711</v>
      </c>
      <c r="AO188" s="43" t="s">
        <v>430</v>
      </c>
    </row>
    <row r="189" spans="1:41" s="36" customFormat="1" ht="134.25" customHeight="1">
      <c r="A189" s="43" t="s">
        <v>40</v>
      </c>
      <c r="B189" s="60" t="s">
        <v>203</v>
      </c>
      <c r="C189" s="60">
        <v>424</v>
      </c>
      <c r="D189" s="247">
        <v>130</v>
      </c>
      <c r="E189" s="270">
        <v>3691930000</v>
      </c>
      <c r="F189" s="43" t="s">
        <v>662</v>
      </c>
      <c r="G189" s="44" t="s">
        <v>461</v>
      </c>
      <c r="H189" s="31">
        <v>0.1</v>
      </c>
      <c r="I189" s="261">
        <f>+H189+H190+H191+H192+H193+H194</f>
        <v>1</v>
      </c>
      <c r="J189" s="63"/>
      <c r="K189" s="63"/>
      <c r="L189" s="63"/>
      <c r="M189" s="63"/>
      <c r="N189" s="164">
        <v>0.3</v>
      </c>
      <c r="O189" s="164"/>
      <c r="P189" s="164">
        <v>0.4</v>
      </c>
      <c r="Q189" s="164"/>
      <c r="R189" s="164">
        <v>0.3</v>
      </c>
      <c r="S189" s="164"/>
      <c r="T189" s="164"/>
      <c r="U189" s="164"/>
      <c r="V189" s="164"/>
      <c r="W189" s="164"/>
      <c r="X189" s="164"/>
      <c r="Y189" s="164"/>
      <c r="Z189" s="164"/>
      <c r="AA189" s="164"/>
      <c r="AB189" s="164"/>
      <c r="AC189" s="164"/>
      <c r="AD189" s="164"/>
      <c r="AE189" s="164"/>
      <c r="AF189" s="164"/>
      <c r="AG189" s="159"/>
      <c r="AH189" s="164">
        <f>SUM(J189+L189+N189+P189+R189+T189+V189+X189+Z189+AB189+AD189+AF189)</f>
        <v>1</v>
      </c>
      <c r="AI189" s="162">
        <v>44986</v>
      </c>
      <c r="AJ189" s="162">
        <v>45076</v>
      </c>
      <c r="AK189" s="44" t="s">
        <v>462</v>
      </c>
      <c r="AL189" s="43" t="s">
        <v>463</v>
      </c>
      <c r="AM189" s="44" t="s">
        <v>464</v>
      </c>
      <c r="AN189" s="25" t="s">
        <v>465</v>
      </c>
      <c r="AO189" s="25" t="s">
        <v>785</v>
      </c>
    </row>
    <row r="190" spans="1:41" s="36" customFormat="1" ht="121.5" customHeight="1">
      <c r="A190" s="43" t="s">
        <v>40</v>
      </c>
      <c r="B190" s="60" t="s">
        <v>203</v>
      </c>
      <c r="C190" s="60">
        <v>424</v>
      </c>
      <c r="D190" s="248"/>
      <c r="E190" s="271"/>
      <c r="F190" s="43" t="s">
        <v>662</v>
      </c>
      <c r="G190" s="44" t="s">
        <v>466</v>
      </c>
      <c r="H190" s="31">
        <v>0.2</v>
      </c>
      <c r="I190" s="262"/>
      <c r="J190" s="63"/>
      <c r="K190" s="63"/>
      <c r="L190" s="63"/>
      <c r="M190" s="63"/>
      <c r="N190" s="63"/>
      <c r="O190" s="63"/>
      <c r="P190" s="63">
        <v>0.3</v>
      </c>
      <c r="Q190" s="63"/>
      <c r="R190" s="63">
        <v>0.3</v>
      </c>
      <c r="S190" s="63"/>
      <c r="T190" s="63">
        <v>0.4</v>
      </c>
      <c r="U190" s="63"/>
      <c r="V190" s="63"/>
      <c r="W190" s="63"/>
      <c r="X190" s="63"/>
      <c r="Y190" s="63"/>
      <c r="Z190" s="63"/>
      <c r="AA190" s="63"/>
      <c r="AB190" s="63"/>
      <c r="AC190" s="63"/>
      <c r="AD190" s="63"/>
      <c r="AE190" s="63"/>
      <c r="AF190" s="63"/>
      <c r="AG190" s="60"/>
      <c r="AH190" s="63">
        <f t="shared" ref="AH190:AH197" si="13">SUM(J190+L190+N190+P190+R190+T190+V190+X190+Z190+AB190+AD190+AF190)</f>
        <v>1</v>
      </c>
      <c r="AI190" s="64">
        <v>45017</v>
      </c>
      <c r="AJ190" s="64">
        <v>45107</v>
      </c>
      <c r="AK190" s="44" t="s">
        <v>467</v>
      </c>
      <c r="AL190" s="43" t="s">
        <v>463</v>
      </c>
      <c r="AM190" s="44" t="s">
        <v>464</v>
      </c>
      <c r="AN190" s="25" t="s">
        <v>465</v>
      </c>
      <c r="AO190" s="25" t="s">
        <v>785</v>
      </c>
    </row>
    <row r="191" spans="1:41" s="36" customFormat="1" ht="126" customHeight="1">
      <c r="A191" s="43" t="s">
        <v>40</v>
      </c>
      <c r="B191" s="60" t="s">
        <v>203</v>
      </c>
      <c r="C191" s="60">
        <v>424</v>
      </c>
      <c r="D191" s="248"/>
      <c r="E191" s="271"/>
      <c r="F191" s="43" t="s">
        <v>662</v>
      </c>
      <c r="G191" s="44" t="s">
        <v>468</v>
      </c>
      <c r="H191" s="31">
        <v>0.2</v>
      </c>
      <c r="I191" s="262"/>
      <c r="J191" s="63"/>
      <c r="K191" s="63"/>
      <c r="L191" s="63"/>
      <c r="M191" s="63"/>
      <c r="N191" s="63"/>
      <c r="O191" s="63"/>
      <c r="P191" s="63"/>
      <c r="Q191" s="63"/>
      <c r="R191" s="63"/>
      <c r="S191" s="63"/>
      <c r="T191" s="63">
        <v>0.5</v>
      </c>
      <c r="U191" s="63"/>
      <c r="V191" s="63">
        <v>0.5</v>
      </c>
      <c r="W191" s="63"/>
      <c r="X191" s="63"/>
      <c r="Y191" s="63"/>
      <c r="Z191" s="63"/>
      <c r="AA191" s="63"/>
      <c r="AB191" s="63"/>
      <c r="AC191" s="63"/>
      <c r="AD191" s="63"/>
      <c r="AE191" s="63"/>
      <c r="AF191" s="63"/>
      <c r="AG191" s="60"/>
      <c r="AH191" s="63">
        <f t="shared" si="13"/>
        <v>1</v>
      </c>
      <c r="AI191" s="64">
        <v>45078</v>
      </c>
      <c r="AJ191" s="64">
        <v>45138</v>
      </c>
      <c r="AK191" s="44" t="s">
        <v>469</v>
      </c>
      <c r="AL191" s="43" t="s">
        <v>463</v>
      </c>
      <c r="AM191" s="44" t="s">
        <v>464</v>
      </c>
      <c r="AN191" s="25" t="s">
        <v>465</v>
      </c>
      <c r="AO191" s="25" t="s">
        <v>785</v>
      </c>
    </row>
    <row r="192" spans="1:41" s="36" customFormat="1" ht="120.75" customHeight="1">
      <c r="A192" s="43" t="s">
        <v>40</v>
      </c>
      <c r="B192" s="60" t="s">
        <v>203</v>
      </c>
      <c r="C192" s="60">
        <v>424</v>
      </c>
      <c r="D192" s="248"/>
      <c r="E192" s="271"/>
      <c r="F192" s="43" t="s">
        <v>662</v>
      </c>
      <c r="G192" s="44" t="s">
        <v>470</v>
      </c>
      <c r="H192" s="31">
        <v>0.25</v>
      </c>
      <c r="I192" s="262"/>
      <c r="J192" s="63"/>
      <c r="K192" s="63"/>
      <c r="L192" s="63"/>
      <c r="M192" s="63"/>
      <c r="N192" s="63"/>
      <c r="O192" s="63"/>
      <c r="P192" s="63"/>
      <c r="Q192" s="63"/>
      <c r="R192" s="63"/>
      <c r="S192" s="63"/>
      <c r="T192" s="63">
        <v>0.3</v>
      </c>
      <c r="U192" s="63"/>
      <c r="V192" s="63">
        <v>0.2</v>
      </c>
      <c r="W192" s="63"/>
      <c r="X192" s="63">
        <v>0.3</v>
      </c>
      <c r="Y192" s="63"/>
      <c r="Z192" s="63">
        <v>0.2</v>
      </c>
      <c r="AA192" s="63"/>
      <c r="AB192" s="63"/>
      <c r="AC192" s="63"/>
      <c r="AD192" s="63"/>
      <c r="AE192" s="63"/>
      <c r="AF192" s="63"/>
      <c r="AG192" s="60"/>
      <c r="AH192" s="63">
        <f t="shared" si="13"/>
        <v>1</v>
      </c>
      <c r="AI192" s="64">
        <v>45078</v>
      </c>
      <c r="AJ192" s="64">
        <v>45199</v>
      </c>
      <c r="AK192" s="44" t="s">
        <v>471</v>
      </c>
      <c r="AL192" s="43" t="s">
        <v>463</v>
      </c>
      <c r="AM192" s="44" t="s">
        <v>464</v>
      </c>
      <c r="AN192" s="25" t="s">
        <v>465</v>
      </c>
      <c r="AO192" s="25" t="s">
        <v>785</v>
      </c>
    </row>
    <row r="193" spans="1:41" s="36" customFormat="1" ht="119.25" customHeight="1">
      <c r="A193" s="43" t="s">
        <v>40</v>
      </c>
      <c r="B193" s="60" t="s">
        <v>203</v>
      </c>
      <c r="C193" s="60">
        <v>424</v>
      </c>
      <c r="D193" s="248"/>
      <c r="E193" s="271"/>
      <c r="F193" s="43" t="s">
        <v>662</v>
      </c>
      <c r="G193" s="44" t="s">
        <v>472</v>
      </c>
      <c r="H193" s="31">
        <v>0.2</v>
      </c>
      <c r="I193" s="262"/>
      <c r="J193" s="63"/>
      <c r="K193" s="63"/>
      <c r="L193" s="63"/>
      <c r="M193" s="63"/>
      <c r="N193" s="63"/>
      <c r="O193" s="63"/>
      <c r="P193" s="63"/>
      <c r="Q193" s="63"/>
      <c r="R193" s="63"/>
      <c r="S193" s="63"/>
      <c r="T193" s="63"/>
      <c r="U193" s="63"/>
      <c r="V193" s="63"/>
      <c r="W193" s="63"/>
      <c r="X193" s="63">
        <v>0.5</v>
      </c>
      <c r="Y193" s="63"/>
      <c r="Z193" s="63">
        <v>0.4</v>
      </c>
      <c r="AA193" s="63"/>
      <c r="AB193" s="63"/>
      <c r="AC193" s="63"/>
      <c r="AD193" s="63">
        <v>0.1</v>
      </c>
      <c r="AE193" s="63"/>
      <c r="AF193" s="63"/>
      <c r="AG193" s="60"/>
      <c r="AH193" s="63">
        <f t="shared" si="13"/>
        <v>1</v>
      </c>
      <c r="AI193" s="64">
        <v>45139</v>
      </c>
      <c r="AJ193" s="64">
        <v>45260</v>
      </c>
      <c r="AK193" s="44" t="s">
        <v>473</v>
      </c>
      <c r="AL193" s="43" t="s">
        <v>463</v>
      </c>
      <c r="AM193" s="44" t="s">
        <v>464</v>
      </c>
      <c r="AN193" s="25" t="s">
        <v>465</v>
      </c>
      <c r="AO193" s="25" t="s">
        <v>785</v>
      </c>
    </row>
    <row r="194" spans="1:41" s="36" customFormat="1" ht="134.25" customHeight="1">
      <c r="A194" s="43" t="s">
        <v>40</v>
      </c>
      <c r="B194" s="60" t="s">
        <v>203</v>
      </c>
      <c r="C194" s="60">
        <v>424</v>
      </c>
      <c r="D194" s="249"/>
      <c r="E194" s="271"/>
      <c r="F194" s="43" t="s">
        <v>662</v>
      </c>
      <c r="G194" s="44" t="s">
        <v>474</v>
      </c>
      <c r="H194" s="31">
        <v>0.05</v>
      </c>
      <c r="I194" s="263"/>
      <c r="J194" s="63"/>
      <c r="K194" s="63"/>
      <c r="L194" s="63"/>
      <c r="M194" s="63"/>
      <c r="N194" s="63"/>
      <c r="O194" s="63"/>
      <c r="P194" s="63"/>
      <c r="Q194" s="63"/>
      <c r="R194" s="63"/>
      <c r="S194" s="63"/>
      <c r="T194" s="63"/>
      <c r="U194" s="63"/>
      <c r="V194" s="63"/>
      <c r="W194" s="63"/>
      <c r="X194" s="30"/>
      <c r="Y194" s="63"/>
      <c r="Z194" s="30"/>
      <c r="AA194" s="63"/>
      <c r="AB194" s="63"/>
      <c r="AC194" s="63"/>
      <c r="AD194" s="63">
        <v>0.5</v>
      </c>
      <c r="AE194" s="63"/>
      <c r="AF194" s="63">
        <v>0.5</v>
      </c>
      <c r="AG194" s="60"/>
      <c r="AH194" s="63">
        <f>SUM(J194+L194+N194+P194+R194+T194+V194+AD194+AF194+AB194)</f>
        <v>1</v>
      </c>
      <c r="AI194" s="64">
        <v>45231</v>
      </c>
      <c r="AJ194" s="64">
        <v>45290</v>
      </c>
      <c r="AK194" s="44" t="s">
        <v>475</v>
      </c>
      <c r="AL194" s="43" t="s">
        <v>463</v>
      </c>
      <c r="AM194" s="44" t="s">
        <v>464</v>
      </c>
      <c r="AN194" s="25" t="s">
        <v>465</v>
      </c>
      <c r="AO194" s="25" t="s">
        <v>785</v>
      </c>
    </row>
    <row r="195" spans="1:41" s="36" customFormat="1" ht="105">
      <c r="A195" s="43" t="s">
        <v>40</v>
      </c>
      <c r="B195" s="60" t="s">
        <v>203</v>
      </c>
      <c r="C195" s="60">
        <v>424</v>
      </c>
      <c r="D195" s="247">
        <v>183</v>
      </c>
      <c r="E195" s="271"/>
      <c r="F195" s="43" t="s">
        <v>662</v>
      </c>
      <c r="G195" s="44" t="s">
        <v>476</v>
      </c>
      <c r="H195" s="31">
        <v>0.2</v>
      </c>
      <c r="I195" s="261">
        <f>SUM(H195+H196+H197+H198+H199+H200)</f>
        <v>1</v>
      </c>
      <c r="J195" s="63"/>
      <c r="K195" s="63"/>
      <c r="L195" s="63"/>
      <c r="M195" s="63"/>
      <c r="N195" s="164">
        <v>0.4</v>
      </c>
      <c r="O195" s="164"/>
      <c r="P195" s="164">
        <v>0.3</v>
      </c>
      <c r="Q195" s="164"/>
      <c r="R195" s="176">
        <v>0.3</v>
      </c>
      <c r="S195" s="164"/>
      <c r="T195" s="164"/>
      <c r="U195" s="164"/>
      <c r="V195" s="164"/>
      <c r="W195" s="164"/>
      <c r="X195" s="164"/>
      <c r="Y195" s="164"/>
      <c r="Z195" s="164"/>
      <c r="AA195" s="164"/>
      <c r="AB195" s="164"/>
      <c r="AC195" s="164"/>
      <c r="AD195" s="164"/>
      <c r="AE195" s="164"/>
      <c r="AF195" s="164"/>
      <c r="AG195" s="164"/>
      <c r="AH195" s="164">
        <f>SUM(J195+L195+N195+P195+R195+T195+V195+AD195+AF195+AB195)</f>
        <v>1</v>
      </c>
      <c r="AI195" s="162">
        <v>44986</v>
      </c>
      <c r="AJ195" s="162">
        <v>45076</v>
      </c>
      <c r="AK195" s="44" t="s">
        <v>462</v>
      </c>
      <c r="AL195" s="43" t="s">
        <v>463</v>
      </c>
      <c r="AM195" s="44" t="s">
        <v>464</v>
      </c>
      <c r="AN195" s="25" t="s">
        <v>465</v>
      </c>
      <c r="AO195" s="25" t="s">
        <v>785</v>
      </c>
    </row>
    <row r="196" spans="1:41" s="36" customFormat="1" ht="90.75">
      <c r="A196" s="43" t="s">
        <v>40</v>
      </c>
      <c r="B196" s="60" t="s">
        <v>203</v>
      </c>
      <c r="C196" s="60">
        <v>424</v>
      </c>
      <c r="D196" s="248"/>
      <c r="E196" s="271"/>
      <c r="F196" s="43" t="s">
        <v>662</v>
      </c>
      <c r="G196" s="44" t="s">
        <v>477</v>
      </c>
      <c r="H196" s="31">
        <v>0.05</v>
      </c>
      <c r="I196" s="248"/>
      <c r="J196" s="63"/>
      <c r="K196" s="63"/>
      <c r="L196" s="63"/>
      <c r="M196" s="63"/>
      <c r="N196" s="63"/>
      <c r="O196" s="63"/>
      <c r="P196" s="30"/>
      <c r="Q196" s="63"/>
      <c r="R196" s="63">
        <v>0.3</v>
      </c>
      <c r="S196" s="63"/>
      <c r="T196" s="63">
        <v>0.4</v>
      </c>
      <c r="U196" s="63"/>
      <c r="V196" s="63">
        <v>0.3</v>
      </c>
      <c r="W196" s="63"/>
      <c r="X196" s="63"/>
      <c r="Y196" s="63"/>
      <c r="Z196" s="63"/>
      <c r="AA196" s="63"/>
      <c r="AB196" s="63"/>
      <c r="AC196" s="63"/>
      <c r="AD196" s="63"/>
      <c r="AE196" s="63"/>
      <c r="AF196" s="63"/>
      <c r="AG196" s="63"/>
      <c r="AH196" s="63">
        <f>SUM(J196+L196+N196+P196+R196+T196+V196+AD196+AF196+AB196)</f>
        <v>1</v>
      </c>
      <c r="AI196" s="64">
        <v>45047</v>
      </c>
      <c r="AJ196" s="64">
        <v>45137</v>
      </c>
      <c r="AK196" s="44" t="s">
        <v>467</v>
      </c>
      <c r="AL196" s="43" t="s">
        <v>463</v>
      </c>
      <c r="AM196" s="44" t="s">
        <v>464</v>
      </c>
      <c r="AN196" s="25" t="s">
        <v>465</v>
      </c>
      <c r="AO196" s="25" t="s">
        <v>785</v>
      </c>
    </row>
    <row r="197" spans="1:41" s="36" customFormat="1" ht="90.75">
      <c r="A197" s="43" t="s">
        <v>40</v>
      </c>
      <c r="B197" s="60" t="s">
        <v>203</v>
      </c>
      <c r="C197" s="60">
        <v>424</v>
      </c>
      <c r="D197" s="248"/>
      <c r="E197" s="271"/>
      <c r="F197" s="43" t="s">
        <v>662</v>
      </c>
      <c r="G197" s="44" t="s">
        <v>478</v>
      </c>
      <c r="H197" s="31">
        <v>0.25</v>
      </c>
      <c r="I197" s="248"/>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3"/>
      <c r="AH197" s="63">
        <f t="shared" si="13"/>
        <v>1</v>
      </c>
      <c r="AI197" s="64">
        <v>45078</v>
      </c>
      <c r="AJ197" s="64">
        <v>45138</v>
      </c>
      <c r="AK197" s="44" t="s">
        <v>469</v>
      </c>
      <c r="AL197" s="43" t="s">
        <v>463</v>
      </c>
      <c r="AM197" s="44" t="s">
        <v>464</v>
      </c>
      <c r="AN197" s="25" t="s">
        <v>465</v>
      </c>
      <c r="AO197" s="25" t="s">
        <v>785</v>
      </c>
    </row>
    <row r="198" spans="1:41" s="36" customFormat="1" ht="150">
      <c r="A198" s="43" t="s">
        <v>40</v>
      </c>
      <c r="B198" s="60" t="s">
        <v>203</v>
      </c>
      <c r="C198" s="60">
        <v>424</v>
      </c>
      <c r="D198" s="248"/>
      <c r="E198" s="271"/>
      <c r="F198" s="43" t="s">
        <v>662</v>
      </c>
      <c r="G198" s="44" t="s">
        <v>479</v>
      </c>
      <c r="H198" s="31">
        <v>0.25</v>
      </c>
      <c r="I198" s="248"/>
      <c r="J198" s="63"/>
      <c r="K198" s="63"/>
      <c r="L198" s="63"/>
      <c r="M198" s="63"/>
      <c r="N198" s="63"/>
      <c r="O198" s="63"/>
      <c r="P198" s="63"/>
      <c r="Q198" s="63"/>
      <c r="R198" s="30"/>
      <c r="S198" s="63"/>
      <c r="T198" s="63">
        <v>0.3</v>
      </c>
      <c r="U198" s="63"/>
      <c r="V198" s="63">
        <v>0.2</v>
      </c>
      <c r="W198" s="63"/>
      <c r="X198" s="63">
        <v>0.3</v>
      </c>
      <c r="Y198" s="63"/>
      <c r="Z198" s="63">
        <v>0.2</v>
      </c>
      <c r="AA198" s="63"/>
      <c r="AB198" s="63"/>
      <c r="AC198" s="63"/>
      <c r="AD198" s="63"/>
      <c r="AE198" s="63"/>
      <c r="AF198" s="63"/>
      <c r="AG198" s="63"/>
      <c r="AH198" s="63">
        <f>SUM(J198+L198+N198+P198+X198+T198+V198+Z198+AB198+AD198+AF198)</f>
        <v>1</v>
      </c>
      <c r="AI198" s="64">
        <v>45078</v>
      </c>
      <c r="AJ198" s="64">
        <v>45199</v>
      </c>
      <c r="AK198" s="44" t="s">
        <v>480</v>
      </c>
      <c r="AL198" s="43" t="s">
        <v>463</v>
      </c>
      <c r="AM198" s="44" t="s">
        <v>464</v>
      </c>
      <c r="AN198" s="25" t="s">
        <v>465</v>
      </c>
      <c r="AO198" s="25" t="s">
        <v>785</v>
      </c>
    </row>
    <row r="199" spans="1:41" s="36" customFormat="1" ht="90.75">
      <c r="A199" s="43" t="s">
        <v>40</v>
      </c>
      <c r="B199" s="60" t="s">
        <v>203</v>
      </c>
      <c r="C199" s="60">
        <v>424</v>
      </c>
      <c r="D199" s="248"/>
      <c r="E199" s="271"/>
      <c r="F199" s="43" t="s">
        <v>662</v>
      </c>
      <c r="G199" s="44" t="s">
        <v>481</v>
      </c>
      <c r="H199" s="31">
        <v>0.2</v>
      </c>
      <c r="I199" s="248"/>
      <c r="J199" s="63"/>
      <c r="K199" s="63"/>
      <c r="L199" s="63"/>
      <c r="M199" s="63"/>
      <c r="N199" s="63"/>
      <c r="O199" s="63"/>
      <c r="P199" s="63"/>
      <c r="Q199" s="63"/>
      <c r="R199" s="63"/>
      <c r="S199" s="63"/>
      <c r="T199" s="30"/>
      <c r="U199" s="63"/>
      <c r="V199" s="30"/>
      <c r="W199" s="63"/>
      <c r="X199" s="63">
        <v>0.5</v>
      </c>
      <c r="Y199" s="63"/>
      <c r="Z199" s="63">
        <v>0.4</v>
      </c>
      <c r="AA199" s="63"/>
      <c r="AB199" s="63"/>
      <c r="AC199" s="63"/>
      <c r="AD199" s="63">
        <v>0.1</v>
      </c>
      <c r="AE199" s="63"/>
      <c r="AF199" s="63"/>
      <c r="AG199" s="63"/>
      <c r="AH199" s="63">
        <f>SUM(J199+L199+N199+P199+R199+X199+AD199+AB199+AF199+Z199)</f>
        <v>1</v>
      </c>
      <c r="AI199" s="64">
        <v>45139</v>
      </c>
      <c r="AJ199" s="64">
        <v>45260</v>
      </c>
      <c r="AK199" s="44" t="s">
        <v>473</v>
      </c>
      <c r="AL199" s="43" t="s">
        <v>463</v>
      </c>
      <c r="AM199" s="44" t="s">
        <v>464</v>
      </c>
      <c r="AN199" s="25" t="s">
        <v>465</v>
      </c>
      <c r="AO199" s="25" t="s">
        <v>785</v>
      </c>
    </row>
    <row r="200" spans="1:41" s="36" customFormat="1" ht="90.75">
      <c r="A200" s="43" t="s">
        <v>40</v>
      </c>
      <c r="B200" s="60" t="s">
        <v>203</v>
      </c>
      <c r="C200" s="60">
        <v>424</v>
      </c>
      <c r="D200" s="249"/>
      <c r="E200" s="272"/>
      <c r="F200" s="84" t="s">
        <v>662</v>
      </c>
      <c r="G200" s="46" t="s">
        <v>482</v>
      </c>
      <c r="H200" s="37">
        <v>0.05</v>
      </c>
      <c r="I200" s="248"/>
      <c r="J200" s="85"/>
      <c r="K200" s="85"/>
      <c r="L200" s="85"/>
      <c r="M200" s="85"/>
      <c r="N200" s="85"/>
      <c r="O200" s="85"/>
      <c r="P200" s="85"/>
      <c r="Q200" s="85"/>
      <c r="R200" s="85"/>
      <c r="S200" s="85"/>
      <c r="T200" s="85"/>
      <c r="U200" s="85"/>
      <c r="V200" s="85"/>
      <c r="W200" s="85"/>
      <c r="X200" s="30"/>
      <c r="Y200" s="85"/>
      <c r="Z200" s="30"/>
      <c r="AA200" s="85"/>
      <c r="AB200" s="85"/>
      <c r="AC200" s="85"/>
      <c r="AD200" s="85">
        <v>0.5</v>
      </c>
      <c r="AE200" s="85"/>
      <c r="AF200" s="85">
        <v>0.5</v>
      </c>
      <c r="AG200" s="85"/>
      <c r="AH200" s="85">
        <f>SUM(J200+L200+N200+P200+R200+X200+AD200+AB200+AF200+Z200)</f>
        <v>1</v>
      </c>
      <c r="AI200" s="86">
        <v>45231</v>
      </c>
      <c r="AJ200" s="86">
        <v>45290</v>
      </c>
      <c r="AK200" s="46" t="s">
        <v>475</v>
      </c>
      <c r="AL200" s="84" t="s">
        <v>463</v>
      </c>
      <c r="AM200" s="46" t="s">
        <v>464</v>
      </c>
      <c r="AN200" s="25" t="s">
        <v>465</v>
      </c>
      <c r="AO200" s="25" t="s">
        <v>785</v>
      </c>
    </row>
    <row r="201" spans="1:41" s="35" customFormat="1" ht="85.5" customHeight="1">
      <c r="A201" s="43" t="s">
        <v>40</v>
      </c>
      <c r="B201" s="60" t="s">
        <v>203</v>
      </c>
      <c r="C201" s="60">
        <v>420</v>
      </c>
      <c r="D201" s="60" t="s">
        <v>70</v>
      </c>
      <c r="E201" s="60" t="s">
        <v>70</v>
      </c>
      <c r="F201" s="43" t="s">
        <v>483</v>
      </c>
      <c r="G201" s="44" t="s">
        <v>486</v>
      </c>
      <c r="H201" s="31">
        <v>0.2</v>
      </c>
      <c r="I201" s="262">
        <f>+H201+H202+H203+H204+H205+H206</f>
        <v>1</v>
      </c>
      <c r="J201" s="63"/>
      <c r="K201" s="63"/>
      <c r="L201" s="63"/>
      <c r="M201" s="63"/>
      <c r="N201" s="63">
        <v>0.15</v>
      </c>
      <c r="O201" s="63"/>
      <c r="P201" s="63">
        <v>0.25</v>
      </c>
      <c r="Q201" s="63"/>
      <c r="R201" s="63">
        <v>0.3</v>
      </c>
      <c r="S201" s="63"/>
      <c r="T201" s="63">
        <v>0.3</v>
      </c>
      <c r="U201" s="63"/>
      <c r="V201" s="63"/>
      <c r="W201" s="63"/>
      <c r="X201" s="56"/>
      <c r="Y201" s="63"/>
      <c r="Z201" s="56"/>
      <c r="AA201" s="63"/>
      <c r="AB201" s="63"/>
      <c r="AC201" s="63"/>
      <c r="AD201" s="63"/>
      <c r="AE201" s="63"/>
      <c r="AF201" s="63"/>
      <c r="AG201" s="63"/>
      <c r="AH201" s="85">
        <f>SUM(J201+L201+N201+P201+R201+T201+AD201+AB201+AF201+V201+X201+Z201)</f>
        <v>1</v>
      </c>
      <c r="AI201" s="64">
        <v>44986</v>
      </c>
      <c r="AJ201" s="64">
        <v>45107</v>
      </c>
      <c r="AK201" s="44" t="s">
        <v>485</v>
      </c>
      <c r="AL201" s="43" t="s">
        <v>463</v>
      </c>
      <c r="AM201" s="44" t="s">
        <v>464</v>
      </c>
      <c r="AN201" s="25" t="s">
        <v>465</v>
      </c>
      <c r="AO201" s="25" t="s">
        <v>785</v>
      </c>
    </row>
    <row r="202" spans="1:41" s="35" customFormat="1" ht="85.5" customHeight="1">
      <c r="A202" s="43" t="s">
        <v>40</v>
      </c>
      <c r="B202" s="60" t="s">
        <v>203</v>
      </c>
      <c r="C202" s="60">
        <v>420</v>
      </c>
      <c r="D202" s="60" t="s">
        <v>70</v>
      </c>
      <c r="E202" s="60" t="s">
        <v>70</v>
      </c>
      <c r="F202" s="43" t="s">
        <v>483</v>
      </c>
      <c r="G202" s="44" t="s">
        <v>487</v>
      </c>
      <c r="H202" s="31">
        <v>0.1</v>
      </c>
      <c r="I202" s="262"/>
      <c r="J202" s="63"/>
      <c r="K202" s="63"/>
      <c r="L202" s="63"/>
      <c r="M202" s="63"/>
      <c r="N202" s="63"/>
      <c r="O202" s="63"/>
      <c r="P202" s="63"/>
      <c r="Q202" s="63"/>
      <c r="R202" s="63"/>
      <c r="S202" s="63"/>
      <c r="T202" s="63"/>
      <c r="U202" s="63"/>
      <c r="V202" s="63"/>
      <c r="W202" s="63"/>
      <c r="X202" s="87">
        <v>0.2</v>
      </c>
      <c r="Y202" s="63"/>
      <c r="Z202" s="87">
        <v>0.2</v>
      </c>
      <c r="AA202" s="63"/>
      <c r="AB202" s="63">
        <v>0.6</v>
      </c>
      <c r="AC202" s="63"/>
      <c r="AD202" s="63"/>
      <c r="AE202" s="63"/>
      <c r="AF202" s="63"/>
      <c r="AG202" s="63"/>
      <c r="AH202" s="85">
        <f>SUM(J202+L202+N202+P202+R202+T202+AD202+AB202+AF202+V202+X202+Z202)</f>
        <v>1</v>
      </c>
      <c r="AI202" s="64">
        <v>45139</v>
      </c>
      <c r="AJ202" s="64">
        <v>45230</v>
      </c>
      <c r="AK202" s="44" t="s">
        <v>485</v>
      </c>
      <c r="AL202" s="43" t="s">
        <v>463</v>
      </c>
      <c r="AM202" s="44" t="s">
        <v>464</v>
      </c>
      <c r="AN202" s="25" t="s">
        <v>465</v>
      </c>
      <c r="AO202" s="25" t="s">
        <v>785</v>
      </c>
    </row>
    <row r="203" spans="1:41" s="35" customFormat="1" ht="85.5" customHeight="1">
      <c r="A203" s="43" t="s">
        <v>40</v>
      </c>
      <c r="B203" s="60" t="s">
        <v>203</v>
      </c>
      <c r="C203" s="60">
        <v>420</v>
      </c>
      <c r="D203" s="60" t="s">
        <v>70</v>
      </c>
      <c r="E203" s="60" t="s">
        <v>70</v>
      </c>
      <c r="F203" s="43" t="s">
        <v>483</v>
      </c>
      <c r="G203" s="44" t="s">
        <v>488</v>
      </c>
      <c r="H203" s="31">
        <v>0.1</v>
      </c>
      <c r="I203" s="262"/>
      <c r="J203" s="63"/>
      <c r="K203" s="63"/>
      <c r="L203" s="63"/>
      <c r="M203" s="63"/>
      <c r="N203" s="63"/>
      <c r="O203" s="63"/>
      <c r="P203" s="63">
        <v>0.1</v>
      </c>
      <c r="Q203" s="63"/>
      <c r="R203" s="63">
        <v>0.1</v>
      </c>
      <c r="S203" s="63"/>
      <c r="T203" s="63">
        <v>0.1</v>
      </c>
      <c r="U203" s="63"/>
      <c r="V203" s="63">
        <v>0.1</v>
      </c>
      <c r="W203" s="63"/>
      <c r="X203" s="63">
        <v>0.1</v>
      </c>
      <c r="Y203" s="63"/>
      <c r="Z203" s="87">
        <v>0.1</v>
      </c>
      <c r="AA203" s="63"/>
      <c r="AB203" s="63">
        <v>0.1</v>
      </c>
      <c r="AC203" s="63"/>
      <c r="AD203" s="63">
        <v>0.2</v>
      </c>
      <c r="AE203" s="63"/>
      <c r="AF203" s="63">
        <v>0.1</v>
      </c>
      <c r="AG203" s="63"/>
      <c r="AH203" s="85">
        <f>SUM(J203+L203+N203+P203+R203+T203+AD203+AB203+AF203+V203+X203+Z203)</f>
        <v>0.99999999999999989</v>
      </c>
      <c r="AI203" s="64">
        <v>45017</v>
      </c>
      <c r="AJ203" s="64">
        <v>45291</v>
      </c>
      <c r="AK203" s="44" t="s">
        <v>489</v>
      </c>
      <c r="AL203" s="43" t="s">
        <v>463</v>
      </c>
      <c r="AM203" s="44" t="s">
        <v>464</v>
      </c>
      <c r="AN203" s="25" t="s">
        <v>465</v>
      </c>
      <c r="AO203" s="25" t="s">
        <v>785</v>
      </c>
    </row>
    <row r="204" spans="1:41" s="35" customFormat="1" ht="165">
      <c r="A204" s="43" t="s">
        <v>40</v>
      </c>
      <c r="B204" s="60" t="s">
        <v>203</v>
      </c>
      <c r="C204" s="60">
        <v>420</v>
      </c>
      <c r="D204" s="60" t="s">
        <v>70</v>
      </c>
      <c r="E204" s="60" t="s">
        <v>70</v>
      </c>
      <c r="F204" s="43" t="s">
        <v>483</v>
      </c>
      <c r="G204" s="43" t="s">
        <v>490</v>
      </c>
      <c r="H204" s="63">
        <v>0.1</v>
      </c>
      <c r="I204" s="262"/>
      <c r="J204" s="60"/>
      <c r="K204" s="60"/>
      <c r="L204" s="60"/>
      <c r="M204" s="60"/>
      <c r="N204" s="30"/>
      <c r="O204" s="60"/>
      <c r="P204" s="63">
        <v>0.25</v>
      </c>
      <c r="Q204" s="60"/>
      <c r="R204" s="60"/>
      <c r="S204" s="60"/>
      <c r="T204" s="30"/>
      <c r="U204" s="60"/>
      <c r="V204" s="63">
        <v>0.25</v>
      </c>
      <c r="W204" s="60"/>
      <c r="X204" s="63"/>
      <c r="Y204" s="60"/>
      <c r="Z204" s="30"/>
      <c r="AA204" s="60"/>
      <c r="AB204" s="63">
        <v>0.25</v>
      </c>
      <c r="AC204" s="60"/>
      <c r="AD204" s="60"/>
      <c r="AE204" s="60"/>
      <c r="AF204" s="63">
        <v>0.25</v>
      </c>
      <c r="AG204" s="60"/>
      <c r="AH204" s="85">
        <f t="shared" ref="AH204:AH206" si="14">SUM(J204+L204+N204+P204+R204+T204+AD204+AB204+AF204+V204+X204+Z204)</f>
        <v>1</v>
      </c>
      <c r="AI204" s="64">
        <v>45017</v>
      </c>
      <c r="AJ204" s="64">
        <v>45291</v>
      </c>
      <c r="AK204" s="43" t="s">
        <v>491</v>
      </c>
      <c r="AL204" s="43" t="s">
        <v>463</v>
      </c>
      <c r="AM204" s="44" t="s">
        <v>464</v>
      </c>
      <c r="AN204" s="25" t="s">
        <v>465</v>
      </c>
      <c r="AO204" s="25" t="s">
        <v>785</v>
      </c>
    </row>
    <row r="205" spans="1:41" s="35" customFormat="1" ht="60">
      <c r="A205" s="43" t="s">
        <v>40</v>
      </c>
      <c r="B205" s="60" t="s">
        <v>203</v>
      </c>
      <c r="C205" s="60">
        <v>420</v>
      </c>
      <c r="D205" s="60" t="s">
        <v>70</v>
      </c>
      <c r="E205" s="60" t="s">
        <v>70</v>
      </c>
      <c r="F205" s="43" t="s">
        <v>483</v>
      </c>
      <c r="G205" s="43" t="s">
        <v>492</v>
      </c>
      <c r="H205" s="63">
        <v>0.2</v>
      </c>
      <c r="I205" s="262"/>
      <c r="J205" s="60"/>
      <c r="K205" s="60"/>
      <c r="L205" s="60"/>
      <c r="M205" s="60"/>
      <c r="N205" s="60"/>
      <c r="O205" s="60"/>
      <c r="P205" s="60"/>
      <c r="Q205" s="60"/>
      <c r="R205" s="60"/>
      <c r="S205" s="60"/>
      <c r="T205" s="60"/>
      <c r="U205" s="60"/>
      <c r="V205" s="60"/>
      <c r="W205" s="60"/>
      <c r="X205" s="63">
        <v>0.25</v>
      </c>
      <c r="Y205" s="60"/>
      <c r="Z205" s="63">
        <v>0.25</v>
      </c>
      <c r="AA205" s="60"/>
      <c r="AB205" s="63">
        <v>0.25</v>
      </c>
      <c r="AC205" s="60"/>
      <c r="AD205" s="63">
        <v>0.25</v>
      </c>
      <c r="AE205" s="60"/>
      <c r="AF205" s="60"/>
      <c r="AG205" s="60"/>
      <c r="AH205" s="85">
        <f t="shared" si="14"/>
        <v>1</v>
      </c>
      <c r="AI205" s="64">
        <v>45139</v>
      </c>
      <c r="AJ205" s="64">
        <v>45260</v>
      </c>
      <c r="AK205" s="43" t="s">
        <v>493</v>
      </c>
      <c r="AL205" s="43" t="s">
        <v>463</v>
      </c>
      <c r="AM205" s="44" t="s">
        <v>464</v>
      </c>
      <c r="AN205" s="25" t="s">
        <v>465</v>
      </c>
      <c r="AO205" s="25" t="s">
        <v>785</v>
      </c>
    </row>
    <row r="206" spans="1:41" s="35" customFormat="1" ht="150">
      <c r="A206" s="43" t="s">
        <v>40</v>
      </c>
      <c r="B206" s="60" t="s">
        <v>203</v>
      </c>
      <c r="C206" s="60">
        <v>420</v>
      </c>
      <c r="D206" s="60" t="s">
        <v>70</v>
      </c>
      <c r="E206" s="60" t="s">
        <v>70</v>
      </c>
      <c r="F206" s="84" t="s">
        <v>483</v>
      </c>
      <c r="G206" s="84" t="s">
        <v>494</v>
      </c>
      <c r="H206" s="85">
        <v>0.3</v>
      </c>
      <c r="I206" s="262"/>
      <c r="J206" s="60"/>
      <c r="K206" s="60"/>
      <c r="L206" s="60"/>
      <c r="M206" s="60"/>
      <c r="N206" s="63">
        <v>0.15</v>
      </c>
      <c r="O206" s="60"/>
      <c r="P206" s="63"/>
      <c r="Q206" s="60"/>
      <c r="R206" s="63"/>
      <c r="S206" s="60"/>
      <c r="T206" s="60"/>
      <c r="U206" s="60"/>
      <c r="V206" s="63">
        <v>0.35</v>
      </c>
      <c r="W206" s="60"/>
      <c r="X206" s="60"/>
      <c r="Y206" s="60"/>
      <c r="Z206" s="63">
        <v>0.2</v>
      </c>
      <c r="AA206" s="60"/>
      <c r="AB206" s="63">
        <v>0.2</v>
      </c>
      <c r="AC206" s="60"/>
      <c r="AD206" s="63">
        <v>0.1</v>
      </c>
      <c r="AE206" s="60"/>
      <c r="AF206" s="60"/>
      <c r="AG206" s="60"/>
      <c r="AH206" s="85">
        <f t="shared" si="14"/>
        <v>1</v>
      </c>
      <c r="AI206" s="64">
        <v>44986</v>
      </c>
      <c r="AJ206" s="64">
        <v>45260</v>
      </c>
      <c r="AK206" s="43" t="s">
        <v>495</v>
      </c>
      <c r="AL206" s="43" t="s">
        <v>463</v>
      </c>
      <c r="AM206" s="44" t="s">
        <v>464</v>
      </c>
      <c r="AN206" s="25" t="s">
        <v>465</v>
      </c>
      <c r="AO206" s="25" t="s">
        <v>785</v>
      </c>
    </row>
    <row r="207" spans="1:41" ht="120">
      <c r="A207" s="43" t="s">
        <v>40</v>
      </c>
      <c r="B207" s="60" t="s">
        <v>203</v>
      </c>
      <c r="C207" s="60">
        <v>424</v>
      </c>
      <c r="D207" s="60" t="s">
        <v>70</v>
      </c>
      <c r="E207" s="60" t="s">
        <v>70</v>
      </c>
      <c r="F207" s="43" t="s">
        <v>483</v>
      </c>
      <c r="G207" s="46" t="s">
        <v>627</v>
      </c>
      <c r="H207" s="85">
        <v>0.5</v>
      </c>
      <c r="I207" s="261">
        <f>+H207+H208</f>
        <v>1</v>
      </c>
      <c r="J207" s="37"/>
      <c r="K207" s="37"/>
      <c r="L207" s="37">
        <v>0.1</v>
      </c>
      <c r="M207" s="37"/>
      <c r="N207" s="37">
        <v>0.15</v>
      </c>
      <c r="O207" s="37"/>
      <c r="P207" s="37">
        <v>0.15</v>
      </c>
      <c r="Q207" s="37"/>
      <c r="R207" s="37">
        <v>0.1</v>
      </c>
      <c r="S207" s="37"/>
      <c r="T207" s="37">
        <v>0.1</v>
      </c>
      <c r="U207" s="37"/>
      <c r="V207" s="37">
        <v>0.1</v>
      </c>
      <c r="W207" s="37"/>
      <c r="X207" s="37">
        <v>0.1</v>
      </c>
      <c r="Y207" s="37"/>
      <c r="Z207" s="37">
        <v>0.1</v>
      </c>
      <c r="AA207" s="37"/>
      <c r="AB207" s="37">
        <v>0.1</v>
      </c>
      <c r="AC207" s="37"/>
      <c r="AD207" s="37"/>
      <c r="AE207" s="37"/>
      <c r="AF207" s="37"/>
      <c r="AG207" s="37"/>
      <c r="AH207" s="31">
        <f>+J207+L207+N207+P207+R207+T207+V207+X207+Z207+AB207+AD207+AF207</f>
        <v>0.99999999999999989</v>
      </c>
      <c r="AI207" s="62">
        <v>44958</v>
      </c>
      <c r="AJ207" s="62">
        <v>45230</v>
      </c>
      <c r="AK207" s="44" t="s">
        <v>450</v>
      </c>
      <c r="AL207" s="43" t="s">
        <v>463</v>
      </c>
      <c r="AM207" s="25" t="s">
        <v>465</v>
      </c>
      <c r="AN207" s="25" t="s">
        <v>465</v>
      </c>
      <c r="AO207" s="25" t="s">
        <v>785</v>
      </c>
    </row>
    <row r="208" spans="1:41" ht="60">
      <c r="A208" s="43" t="s">
        <v>40</v>
      </c>
      <c r="B208" s="60" t="s">
        <v>203</v>
      </c>
      <c r="C208" s="60">
        <v>424</v>
      </c>
      <c r="D208" s="60" t="s">
        <v>70</v>
      </c>
      <c r="E208" s="60" t="s">
        <v>70</v>
      </c>
      <c r="F208" s="43" t="s">
        <v>483</v>
      </c>
      <c r="G208" s="43" t="s">
        <v>631</v>
      </c>
      <c r="H208" s="85">
        <v>0.5</v>
      </c>
      <c r="I208" s="263"/>
      <c r="J208" s="60"/>
      <c r="K208" s="60"/>
      <c r="L208" s="60"/>
      <c r="M208" s="60"/>
      <c r="N208" s="60"/>
      <c r="O208" s="60"/>
      <c r="P208" s="63">
        <v>0.25</v>
      </c>
      <c r="Q208" s="60"/>
      <c r="R208" s="60"/>
      <c r="S208" s="60"/>
      <c r="T208" s="60"/>
      <c r="U208" s="60"/>
      <c r="V208" s="63">
        <v>0.25</v>
      </c>
      <c r="W208" s="60"/>
      <c r="X208" s="60"/>
      <c r="Y208" s="60"/>
      <c r="Z208" s="60"/>
      <c r="AA208" s="60"/>
      <c r="AB208" s="63">
        <v>0.25</v>
      </c>
      <c r="AC208" s="60"/>
      <c r="AD208" s="60"/>
      <c r="AE208" s="60"/>
      <c r="AF208" s="63">
        <v>0.25</v>
      </c>
      <c r="AG208" s="60"/>
      <c r="AH208" s="31">
        <f>+J208+L208+N208+P208+R208+T208+V208+X208+Z208+AB208+AD208+AF208</f>
        <v>1</v>
      </c>
      <c r="AI208" s="64">
        <v>45017</v>
      </c>
      <c r="AJ208" s="64">
        <v>45291</v>
      </c>
      <c r="AK208" s="43" t="s">
        <v>629</v>
      </c>
      <c r="AL208" s="43" t="s">
        <v>463</v>
      </c>
      <c r="AM208" s="25" t="s">
        <v>465</v>
      </c>
      <c r="AN208" s="25" t="s">
        <v>465</v>
      </c>
      <c r="AO208" s="25" t="s">
        <v>785</v>
      </c>
    </row>
    <row r="209" spans="1:42" s="35" customFormat="1" ht="90.75">
      <c r="A209" s="43" t="s">
        <v>40</v>
      </c>
      <c r="B209" s="60" t="s">
        <v>203</v>
      </c>
      <c r="C209" s="60">
        <v>420</v>
      </c>
      <c r="D209" s="250">
        <v>0.3</v>
      </c>
      <c r="E209" s="273">
        <v>227872000</v>
      </c>
      <c r="F209" s="43" t="s">
        <v>663</v>
      </c>
      <c r="G209" s="43" t="s">
        <v>789</v>
      </c>
      <c r="H209" s="63">
        <v>0.2</v>
      </c>
      <c r="I209" s="250">
        <f>+H209+H210+H211+H212+H215</f>
        <v>1</v>
      </c>
      <c r="J209" s="60"/>
      <c r="K209" s="60"/>
      <c r="L209" s="63"/>
      <c r="M209" s="60"/>
      <c r="N209" s="164">
        <v>0.2</v>
      </c>
      <c r="O209" s="159"/>
      <c r="P209" s="164">
        <v>0.05</v>
      </c>
      <c r="Q209" s="159"/>
      <c r="R209" s="164">
        <v>0.05</v>
      </c>
      <c r="S209" s="159"/>
      <c r="T209" s="164">
        <v>0.1</v>
      </c>
      <c r="U209" s="159"/>
      <c r="V209" s="164">
        <v>0.1</v>
      </c>
      <c r="W209" s="159"/>
      <c r="X209" s="164">
        <v>0.1</v>
      </c>
      <c r="Y209" s="159"/>
      <c r="Z209" s="164">
        <v>0.1</v>
      </c>
      <c r="AA209" s="159"/>
      <c r="AB209" s="164">
        <v>0.2</v>
      </c>
      <c r="AC209" s="159"/>
      <c r="AD209" s="164">
        <v>0.1</v>
      </c>
      <c r="AE209" s="159"/>
      <c r="AF209" s="159"/>
      <c r="AG209" s="159"/>
      <c r="AH209" s="177">
        <f t="shared" ref="AH209" si="15">SUM(J209+L209+N209+P209+R209+T209+AD209+AB209+AF209+V209+X209+Z209)</f>
        <v>0.99999999999999989</v>
      </c>
      <c r="AI209" s="162">
        <v>44986</v>
      </c>
      <c r="AJ209" s="162">
        <v>45260</v>
      </c>
      <c r="AK209" s="43" t="s">
        <v>497</v>
      </c>
      <c r="AL209" s="43" t="s">
        <v>463</v>
      </c>
      <c r="AM209" s="44" t="s">
        <v>464</v>
      </c>
      <c r="AN209" s="25" t="s">
        <v>465</v>
      </c>
      <c r="AO209" s="25" t="s">
        <v>785</v>
      </c>
    </row>
    <row r="210" spans="1:42" s="35" customFormat="1" ht="113.25" customHeight="1">
      <c r="A210" s="43" t="s">
        <v>40</v>
      </c>
      <c r="B210" s="60" t="s">
        <v>203</v>
      </c>
      <c r="C210" s="60">
        <v>420</v>
      </c>
      <c r="D210" s="248"/>
      <c r="E210" s="253"/>
      <c r="F210" s="43" t="s">
        <v>663</v>
      </c>
      <c r="G210" s="43" t="s">
        <v>498</v>
      </c>
      <c r="H210" s="63">
        <v>0.2</v>
      </c>
      <c r="I210" s="251"/>
      <c r="J210" s="60"/>
      <c r="K210" s="60"/>
      <c r="L210" s="63"/>
      <c r="M210" s="60"/>
      <c r="N210" s="164">
        <v>0.1</v>
      </c>
      <c r="O210" s="159"/>
      <c r="P210" s="164">
        <v>0.15</v>
      </c>
      <c r="Q210" s="159"/>
      <c r="R210" s="164">
        <v>0.2</v>
      </c>
      <c r="S210" s="159"/>
      <c r="T210" s="164">
        <v>0.2</v>
      </c>
      <c r="U210" s="159"/>
      <c r="V210" s="164">
        <v>0.1</v>
      </c>
      <c r="W210" s="159"/>
      <c r="X210" s="164">
        <v>0.1</v>
      </c>
      <c r="Y210" s="159"/>
      <c r="Z210" s="164">
        <v>0.05</v>
      </c>
      <c r="AA210" s="159"/>
      <c r="AB210" s="164">
        <v>0.05</v>
      </c>
      <c r="AC210" s="159"/>
      <c r="AD210" s="164">
        <v>0.05</v>
      </c>
      <c r="AE210" s="159"/>
      <c r="AF210" s="159"/>
      <c r="AG210" s="159"/>
      <c r="AH210" s="177">
        <f>SUM(J210+L210+N210+P210+R210+T210+AD210+AB210+AF210+V210+X210+Z210)</f>
        <v>1</v>
      </c>
      <c r="AI210" s="162">
        <v>44986</v>
      </c>
      <c r="AJ210" s="162">
        <v>45260</v>
      </c>
      <c r="AK210" s="43" t="s">
        <v>499</v>
      </c>
      <c r="AL210" s="43" t="s">
        <v>463</v>
      </c>
      <c r="AM210" s="44" t="s">
        <v>464</v>
      </c>
      <c r="AN210" s="25" t="s">
        <v>465</v>
      </c>
      <c r="AO210" s="25" t="s">
        <v>785</v>
      </c>
    </row>
    <row r="211" spans="1:42" s="35" customFormat="1" ht="108" customHeight="1">
      <c r="A211" s="43" t="s">
        <v>40</v>
      </c>
      <c r="B211" s="60" t="s">
        <v>203</v>
      </c>
      <c r="C211" s="60">
        <v>420</v>
      </c>
      <c r="D211" s="248"/>
      <c r="E211" s="253"/>
      <c r="F211" s="43" t="s">
        <v>663</v>
      </c>
      <c r="G211" s="43" t="s">
        <v>500</v>
      </c>
      <c r="H211" s="63">
        <v>0.2</v>
      </c>
      <c r="I211" s="251"/>
      <c r="J211" s="60"/>
      <c r="K211" s="60"/>
      <c r="L211" s="63"/>
      <c r="M211" s="60"/>
      <c r="N211" s="164">
        <v>0.2</v>
      </c>
      <c r="O211" s="159"/>
      <c r="P211" s="164">
        <v>0.2</v>
      </c>
      <c r="Q211" s="159"/>
      <c r="R211" s="164">
        <v>0.2</v>
      </c>
      <c r="S211" s="159"/>
      <c r="T211" s="164">
        <v>0.2</v>
      </c>
      <c r="U211" s="159"/>
      <c r="V211" s="164">
        <v>0.03</v>
      </c>
      <c r="W211" s="159"/>
      <c r="X211" s="164">
        <v>0.03</v>
      </c>
      <c r="Y211" s="159"/>
      <c r="Z211" s="164">
        <v>0.04</v>
      </c>
      <c r="AA211" s="159"/>
      <c r="AB211" s="164">
        <v>0.05</v>
      </c>
      <c r="AC211" s="159"/>
      <c r="AD211" s="164">
        <v>0.05</v>
      </c>
      <c r="AE211" s="159"/>
      <c r="AF211" s="159"/>
      <c r="AG211" s="159"/>
      <c r="AH211" s="177">
        <f t="shared" ref="AH211:AH215" si="16">SUM(J211+L211+N211+P211+R211+T211+AD211+AB211+AF211+V211+X211+Z211)</f>
        <v>1.0000000000000002</v>
      </c>
      <c r="AI211" s="162">
        <v>44986</v>
      </c>
      <c r="AJ211" s="162">
        <v>45260</v>
      </c>
      <c r="AK211" s="43" t="s">
        <v>501</v>
      </c>
      <c r="AL211" s="43" t="s">
        <v>463</v>
      </c>
      <c r="AM211" s="44" t="s">
        <v>464</v>
      </c>
      <c r="AN211" s="25" t="s">
        <v>465</v>
      </c>
      <c r="AO211" s="25" t="s">
        <v>785</v>
      </c>
    </row>
    <row r="212" spans="1:42" s="35" customFormat="1" ht="99" customHeight="1">
      <c r="A212" s="43" t="s">
        <v>40</v>
      </c>
      <c r="B212" s="60" t="s">
        <v>203</v>
      </c>
      <c r="C212" s="60">
        <v>420</v>
      </c>
      <c r="D212" s="248"/>
      <c r="E212" s="253"/>
      <c r="F212" s="43" t="s">
        <v>663</v>
      </c>
      <c r="G212" s="43" t="s">
        <v>502</v>
      </c>
      <c r="H212" s="83">
        <v>0.2</v>
      </c>
      <c r="I212" s="251"/>
      <c r="J212" s="60"/>
      <c r="K212" s="60"/>
      <c r="L212" s="63"/>
      <c r="M212" s="60"/>
      <c r="N212" s="164">
        <v>0.1</v>
      </c>
      <c r="O212" s="159"/>
      <c r="P212" s="164">
        <v>0.15</v>
      </c>
      <c r="Q212" s="159"/>
      <c r="R212" s="164">
        <v>0.15</v>
      </c>
      <c r="S212" s="159"/>
      <c r="T212" s="164">
        <v>0.2</v>
      </c>
      <c r="U212" s="159"/>
      <c r="V212" s="164">
        <v>0.2</v>
      </c>
      <c r="W212" s="159"/>
      <c r="X212" s="164">
        <v>0.2</v>
      </c>
      <c r="Y212" s="159"/>
      <c r="Z212" s="159"/>
      <c r="AA212" s="159"/>
      <c r="AB212" s="159"/>
      <c r="AC212" s="159"/>
      <c r="AD212" s="159"/>
      <c r="AE212" s="159"/>
      <c r="AF212" s="159"/>
      <c r="AG212" s="159"/>
      <c r="AH212" s="177">
        <f t="shared" si="16"/>
        <v>1</v>
      </c>
      <c r="AI212" s="162">
        <v>44986</v>
      </c>
      <c r="AJ212" s="162">
        <v>45169</v>
      </c>
      <c r="AK212" s="43" t="s">
        <v>503</v>
      </c>
      <c r="AL212" s="43" t="s">
        <v>463</v>
      </c>
      <c r="AM212" s="44" t="s">
        <v>464</v>
      </c>
      <c r="AN212" s="25" t="s">
        <v>465</v>
      </c>
      <c r="AO212" s="25" t="s">
        <v>785</v>
      </c>
    </row>
    <row r="213" spans="1:42" s="1" customFormat="1" ht="96.75" customHeight="1">
      <c r="A213" s="158" t="s">
        <v>40</v>
      </c>
      <c r="B213" s="159" t="s">
        <v>203</v>
      </c>
      <c r="C213" s="159">
        <v>420</v>
      </c>
      <c r="D213" s="248"/>
      <c r="E213" s="253"/>
      <c r="F213" s="158" t="s">
        <v>663</v>
      </c>
      <c r="G213" s="158" t="s">
        <v>504</v>
      </c>
      <c r="H213" s="290">
        <v>0.2</v>
      </c>
      <c r="I213" s="251"/>
      <c r="J213" s="159"/>
      <c r="K213" s="159"/>
      <c r="L213" s="164"/>
      <c r="M213" s="159"/>
      <c r="N213" s="164"/>
      <c r="O213" s="159"/>
      <c r="P213" s="164">
        <v>0.1</v>
      </c>
      <c r="Q213" s="159"/>
      <c r="R213" s="164">
        <v>0.1</v>
      </c>
      <c r="S213" s="159"/>
      <c r="T213" s="164">
        <v>0.1</v>
      </c>
      <c r="U213" s="159"/>
      <c r="V213" s="164">
        <v>0.4</v>
      </c>
      <c r="W213" s="159"/>
      <c r="X213" s="164">
        <v>0.1</v>
      </c>
      <c r="Y213" s="159"/>
      <c r="Z213" s="164">
        <v>0.1</v>
      </c>
      <c r="AA213" s="159"/>
      <c r="AB213" s="164">
        <v>0.05</v>
      </c>
      <c r="AC213" s="159"/>
      <c r="AD213" s="164">
        <v>0.05</v>
      </c>
      <c r="AE213" s="159"/>
      <c r="AF213" s="159"/>
      <c r="AG213" s="159"/>
      <c r="AH213" s="177">
        <f t="shared" si="16"/>
        <v>1</v>
      </c>
      <c r="AI213" s="162">
        <v>45017</v>
      </c>
      <c r="AJ213" s="162">
        <v>45260</v>
      </c>
      <c r="AK213" s="158" t="s">
        <v>505</v>
      </c>
      <c r="AL213" s="158" t="s">
        <v>463</v>
      </c>
      <c r="AM213" s="160" t="s">
        <v>464</v>
      </c>
      <c r="AN213" s="163" t="s">
        <v>465</v>
      </c>
      <c r="AO213" s="163" t="s">
        <v>785</v>
      </c>
      <c r="AP213" s="35"/>
    </row>
    <row r="214" spans="1:42" s="35" customFormat="1" ht="90.75">
      <c r="A214" s="43" t="s">
        <v>40</v>
      </c>
      <c r="B214" s="60" t="s">
        <v>203</v>
      </c>
      <c r="C214" s="60">
        <v>420</v>
      </c>
      <c r="D214" s="248"/>
      <c r="E214" s="253"/>
      <c r="F214" s="43" t="s">
        <v>663</v>
      </c>
      <c r="G214" s="43" t="s">
        <v>506</v>
      </c>
      <c r="H214" s="291"/>
      <c r="I214" s="251"/>
      <c r="J214" s="60"/>
      <c r="K214" s="60"/>
      <c r="L214" s="63"/>
      <c r="M214" s="60"/>
      <c r="N214" s="164">
        <v>0.33329999999999999</v>
      </c>
      <c r="O214" s="159"/>
      <c r="P214" s="164">
        <v>0.33329999999999999</v>
      </c>
      <c r="Q214" s="159"/>
      <c r="R214" s="164">
        <v>0.33329999999999999</v>
      </c>
      <c r="S214" s="159"/>
      <c r="T214" s="159"/>
      <c r="U214" s="159"/>
      <c r="V214" s="159"/>
      <c r="W214" s="159"/>
      <c r="X214" s="159"/>
      <c r="Y214" s="159"/>
      <c r="Z214" s="159"/>
      <c r="AA214" s="159"/>
      <c r="AB214" s="159"/>
      <c r="AC214" s="159"/>
      <c r="AD214" s="159"/>
      <c r="AE214" s="159"/>
      <c r="AF214" s="159"/>
      <c r="AG214" s="159"/>
      <c r="AH214" s="177">
        <f t="shared" si="16"/>
        <v>0.99990000000000001</v>
      </c>
      <c r="AI214" s="162">
        <v>44986</v>
      </c>
      <c r="AJ214" s="162">
        <v>45077</v>
      </c>
      <c r="AK214" s="43" t="s">
        <v>507</v>
      </c>
      <c r="AL214" s="43" t="s">
        <v>463</v>
      </c>
      <c r="AM214" s="44" t="s">
        <v>464</v>
      </c>
      <c r="AN214" s="25" t="s">
        <v>465</v>
      </c>
      <c r="AO214" s="25" t="s">
        <v>785</v>
      </c>
    </row>
    <row r="215" spans="1:42" s="35" customFormat="1" ht="90.75">
      <c r="A215" s="43" t="s">
        <v>40</v>
      </c>
      <c r="B215" s="60" t="s">
        <v>203</v>
      </c>
      <c r="C215" s="60">
        <v>420</v>
      </c>
      <c r="D215" s="249"/>
      <c r="E215" s="254"/>
      <c r="F215" s="43" t="s">
        <v>663</v>
      </c>
      <c r="G215" s="43" t="s">
        <v>508</v>
      </c>
      <c r="H215" s="63">
        <v>0.2</v>
      </c>
      <c r="I215" s="251"/>
      <c r="J215" s="60"/>
      <c r="K215" s="60"/>
      <c r="L215" s="60"/>
      <c r="M215" s="60"/>
      <c r="N215" s="164">
        <v>0.1</v>
      </c>
      <c r="O215" s="159"/>
      <c r="P215" s="164">
        <v>0.15</v>
      </c>
      <c r="Q215" s="159"/>
      <c r="R215" s="164">
        <v>0.25</v>
      </c>
      <c r="S215" s="159"/>
      <c r="T215" s="164">
        <v>0.25</v>
      </c>
      <c r="U215" s="159"/>
      <c r="V215" s="164">
        <v>0.05</v>
      </c>
      <c r="W215" s="159"/>
      <c r="X215" s="164">
        <v>0.05</v>
      </c>
      <c r="Y215" s="159"/>
      <c r="Z215" s="164">
        <v>0.05</v>
      </c>
      <c r="AA215" s="159"/>
      <c r="AB215" s="164">
        <v>0.05</v>
      </c>
      <c r="AC215" s="159"/>
      <c r="AD215" s="164">
        <v>0.05</v>
      </c>
      <c r="AE215" s="159"/>
      <c r="AF215" s="159"/>
      <c r="AG215" s="159"/>
      <c r="AH215" s="177">
        <f t="shared" si="16"/>
        <v>1.0000000000000002</v>
      </c>
      <c r="AI215" s="162">
        <v>44986</v>
      </c>
      <c r="AJ215" s="162">
        <v>45260</v>
      </c>
      <c r="AK215" s="43" t="s">
        <v>509</v>
      </c>
      <c r="AL215" s="43" t="s">
        <v>463</v>
      </c>
      <c r="AM215" s="44" t="s">
        <v>464</v>
      </c>
      <c r="AN215" s="25" t="s">
        <v>465</v>
      </c>
      <c r="AO215" s="25" t="s">
        <v>785</v>
      </c>
    </row>
    <row r="216" spans="1:42" s="35" customFormat="1" ht="60">
      <c r="A216" s="43" t="s">
        <v>40</v>
      </c>
      <c r="B216" s="60" t="s">
        <v>41</v>
      </c>
      <c r="C216" s="60">
        <v>528</v>
      </c>
      <c r="D216" s="60" t="s">
        <v>70</v>
      </c>
      <c r="E216" s="60" t="s">
        <v>70</v>
      </c>
      <c r="F216" s="43" t="s">
        <v>510</v>
      </c>
      <c r="G216" s="50" t="s">
        <v>511</v>
      </c>
      <c r="H216" s="33">
        <v>0.05</v>
      </c>
      <c r="I216" s="261">
        <f>+H216+H217+H218</f>
        <v>1</v>
      </c>
      <c r="J216" s="63">
        <v>1</v>
      </c>
      <c r="K216" s="60"/>
      <c r="L216" s="55"/>
      <c r="M216" s="60"/>
      <c r="N216" s="55"/>
      <c r="O216" s="60"/>
      <c r="P216" s="55"/>
      <c r="Q216" s="60"/>
      <c r="R216" s="55"/>
      <c r="S216" s="60"/>
      <c r="T216" s="55"/>
      <c r="U216" s="60"/>
      <c r="V216" s="55"/>
      <c r="W216" s="60"/>
      <c r="X216" s="55"/>
      <c r="Y216" s="60"/>
      <c r="Z216" s="55"/>
      <c r="AA216" s="60"/>
      <c r="AB216" s="55"/>
      <c r="AC216" s="60"/>
      <c r="AD216" s="55"/>
      <c r="AE216" s="60"/>
      <c r="AF216" s="55"/>
      <c r="AG216" s="60"/>
      <c r="AH216" s="63">
        <f>+J216+L216+N216+P216+R216+T216+V216+X216+Z216+AB216+AD216+AF216</f>
        <v>1</v>
      </c>
      <c r="AI216" s="64">
        <v>44927</v>
      </c>
      <c r="AJ216" s="64">
        <v>44957</v>
      </c>
      <c r="AK216" s="43" t="s">
        <v>512</v>
      </c>
      <c r="AL216" s="43" t="s">
        <v>513</v>
      </c>
      <c r="AM216" s="43" t="s">
        <v>757</v>
      </c>
      <c r="AN216" s="43" t="s">
        <v>870</v>
      </c>
      <c r="AO216" s="43" t="s">
        <v>710</v>
      </c>
    </row>
    <row r="217" spans="1:42" s="35" customFormat="1" ht="90">
      <c r="A217" s="43" t="s">
        <v>40</v>
      </c>
      <c r="B217" s="60" t="s">
        <v>41</v>
      </c>
      <c r="C217" s="60">
        <v>528</v>
      </c>
      <c r="D217" s="60" t="s">
        <v>70</v>
      </c>
      <c r="E217" s="60" t="s">
        <v>70</v>
      </c>
      <c r="F217" s="43" t="s">
        <v>510</v>
      </c>
      <c r="G217" s="50" t="s">
        <v>514</v>
      </c>
      <c r="H217" s="33">
        <v>0.9</v>
      </c>
      <c r="I217" s="248"/>
      <c r="J217" s="55">
        <f>1/12</f>
        <v>8.3333333333333329E-2</v>
      </c>
      <c r="K217" s="60"/>
      <c r="L217" s="55">
        <f>1/12</f>
        <v>8.3333333333333329E-2</v>
      </c>
      <c r="M217" s="60"/>
      <c r="N217" s="55">
        <f>1/12</f>
        <v>8.3333333333333329E-2</v>
      </c>
      <c r="O217" s="60"/>
      <c r="P217" s="55">
        <f>1/12</f>
        <v>8.3333333333333329E-2</v>
      </c>
      <c r="Q217" s="60"/>
      <c r="R217" s="55">
        <f>1/12</f>
        <v>8.3333333333333329E-2</v>
      </c>
      <c r="S217" s="60"/>
      <c r="T217" s="55">
        <f>1/12</f>
        <v>8.3333333333333329E-2</v>
      </c>
      <c r="U217" s="60"/>
      <c r="V217" s="55">
        <f>1/12</f>
        <v>8.3333333333333329E-2</v>
      </c>
      <c r="W217" s="60"/>
      <c r="X217" s="55">
        <f>1/12</f>
        <v>8.3333333333333329E-2</v>
      </c>
      <c r="Y217" s="60"/>
      <c r="Z217" s="55">
        <f>1/12</f>
        <v>8.3333333333333329E-2</v>
      </c>
      <c r="AA217" s="60"/>
      <c r="AB217" s="55">
        <f>1/12</f>
        <v>8.3333333333333329E-2</v>
      </c>
      <c r="AC217" s="60"/>
      <c r="AD217" s="55">
        <f>1/12</f>
        <v>8.3333333333333329E-2</v>
      </c>
      <c r="AE217" s="60"/>
      <c r="AF217" s="55">
        <f>1/12</f>
        <v>8.3333333333333329E-2</v>
      </c>
      <c r="AG217" s="60"/>
      <c r="AH217" s="63">
        <f>+J217+L217+N217+P217+R217+T217+V217+X217+Z217+AB217+AD217+AF217</f>
        <v>1</v>
      </c>
      <c r="AI217" s="64">
        <v>44927</v>
      </c>
      <c r="AJ217" s="64">
        <v>45291</v>
      </c>
      <c r="AK217" s="43" t="s">
        <v>515</v>
      </c>
      <c r="AL217" s="43" t="s">
        <v>513</v>
      </c>
      <c r="AM217" s="43" t="s">
        <v>757</v>
      </c>
      <c r="AN217" s="43" t="s">
        <v>870</v>
      </c>
      <c r="AO217" s="43" t="s">
        <v>710</v>
      </c>
    </row>
    <row r="218" spans="1:42" s="35" customFormat="1" ht="75">
      <c r="A218" s="43" t="s">
        <v>40</v>
      </c>
      <c r="B218" s="60" t="s">
        <v>41</v>
      </c>
      <c r="C218" s="60">
        <v>528</v>
      </c>
      <c r="D218" s="60" t="s">
        <v>70</v>
      </c>
      <c r="E218" s="60" t="s">
        <v>70</v>
      </c>
      <c r="F218" s="43" t="s">
        <v>510</v>
      </c>
      <c r="G218" s="50" t="s">
        <v>516</v>
      </c>
      <c r="H218" s="33">
        <v>0.05</v>
      </c>
      <c r="I218" s="249"/>
      <c r="J218" s="33">
        <v>0.25</v>
      </c>
      <c r="K218" s="60"/>
      <c r="L218" s="60"/>
      <c r="M218" s="60"/>
      <c r="N218" s="60"/>
      <c r="O218" s="60"/>
      <c r="P218" s="33">
        <v>0.25</v>
      </c>
      <c r="Q218" s="60"/>
      <c r="R218" s="60"/>
      <c r="S218" s="60"/>
      <c r="T218" s="60"/>
      <c r="U218" s="60"/>
      <c r="V218" s="33">
        <v>0.25</v>
      </c>
      <c r="W218" s="60"/>
      <c r="X218" s="60"/>
      <c r="Y218" s="60"/>
      <c r="Z218" s="60"/>
      <c r="AA218" s="60"/>
      <c r="AB218" s="33">
        <v>0.25</v>
      </c>
      <c r="AC218" s="55"/>
      <c r="AD218" s="60"/>
      <c r="AE218" s="60"/>
      <c r="AF218" s="60"/>
      <c r="AG218" s="60"/>
      <c r="AH218" s="63">
        <f>+J218+L218+N218+P218+R218+T218+V218+X218+Z218+AB218+AD218+AF218</f>
        <v>1</v>
      </c>
      <c r="AI218" s="64">
        <v>44927</v>
      </c>
      <c r="AJ218" s="64">
        <v>45230</v>
      </c>
      <c r="AK218" s="43" t="s">
        <v>517</v>
      </c>
      <c r="AL218" s="43" t="s">
        <v>513</v>
      </c>
      <c r="AM218" s="43" t="s">
        <v>757</v>
      </c>
      <c r="AN218" s="43" t="s">
        <v>870</v>
      </c>
      <c r="AO218" s="43" t="s">
        <v>710</v>
      </c>
    </row>
    <row r="219" spans="1:42" s="35" customFormat="1" ht="75.75" customHeight="1">
      <c r="A219" s="43" t="s">
        <v>40</v>
      </c>
      <c r="B219" s="60" t="s">
        <v>41</v>
      </c>
      <c r="C219" s="76">
        <v>527</v>
      </c>
      <c r="D219" s="76" t="s">
        <v>70</v>
      </c>
      <c r="E219" s="76" t="s">
        <v>70</v>
      </c>
      <c r="F219" s="50" t="s">
        <v>518</v>
      </c>
      <c r="G219" s="50" t="s">
        <v>519</v>
      </c>
      <c r="H219" s="78">
        <v>0.33</v>
      </c>
      <c r="I219" s="268">
        <v>1</v>
      </c>
      <c r="J219" s="76"/>
      <c r="K219" s="76"/>
      <c r="L219" s="78">
        <v>0.09</v>
      </c>
      <c r="M219" s="76"/>
      <c r="N219" s="78">
        <v>0.09</v>
      </c>
      <c r="O219" s="88"/>
      <c r="P219" s="78">
        <v>0.09</v>
      </c>
      <c r="Q219" s="76"/>
      <c r="R219" s="78">
        <v>0.09</v>
      </c>
      <c r="S219" s="76"/>
      <c r="T219" s="78">
        <v>0.09</v>
      </c>
      <c r="U219" s="76"/>
      <c r="V219" s="78">
        <v>0.09</v>
      </c>
      <c r="W219" s="76"/>
      <c r="X219" s="78">
        <v>0.09</v>
      </c>
      <c r="Y219" s="76"/>
      <c r="Z219" s="78">
        <v>0.09</v>
      </c>
      <c r="AA219" s="76"/>
      <c r="AB219" s="78">
        <v>0.09</v>
      </c>
      <c r="AC219" s="88"/>
      <c r="AD219" s="78">
        <v>0.09</v>
      </c>
      <c r="AE219" s="76"/>
      <c r="AF219" s="78">
        <v>0.1</v>
      </c>
      <c r="AG219" s="76"/>
      <c r="AH219" s="78">
        <v>1</v>
      </c>
      <c r="AI219" s="79">
        <v>44958</v>
      </c>
      <c r="AJ219" s="79">
        <v>45291</v>
      </c>
      <c r="AK219" s="50" t="s">
        <v>520</v>
      </c>
      <c r="AL219" s="50" t="s">
        <v>55</v>
      </c>
      <c r="AM219" s="25" t="s">
        <v>704</v>
      </c>
      <c r="AN219" s="25" t="s">
        <v>56</v>
      </c>
      <c r="AO219" s="50" t="s">
        <v>57</v>
      </c>
    </row>
    <row r="220" spans="1:42" s="28" customFormat="1" ht="60">
      <c r="A220" s="43" t="s">
        <v>40</v>
      </c>
      <c r="B220" s="60" t="s">
        <v>203</v>
      </c>
      <c r="C220" s="60">
        <v>422</v>
      </c>
      <c r="D220" s="60" t="s">
        <v>70</v>
      </c>
      <c r="E220" s="60" t="s">
        <v>70</v>
      </c>
      <c r="F220" s="50" t="s">
        <v>518</v>
      </c>
      <c r="G220" s="50" t="s">
        <v>826</v>
      </c>
      <c r="H220" s="78">
        <v>0.34</v>
      </c>
      <c r="I220" s="268"/>
      <c r="J220" s="76" t="s">
        <v>127</v>
      </c>
      <c r="K220" s="76" t="s">
        <v>127</v>
      </c>
      <c r="L220" s="76" t="s">
        <v>127</v>
      </c>
      <c r="M220" s="76" t="s">
        <v>127</v>
      </c>
      <c r="N220" s="76" t="s">
        <v>127</v>
      </c>
      <c r="O220" s="76" t="s">
        <v>127</v>
      </c>
      <c r="P220" s="76" t="s">
        <v>127</v>
      </c>
      <c r="Q220" s="76" t="s">
        <v>127</v>
      </c>
      <c r="R220" s="78"/>
      <c r="S220" s="76"/>
      <c r="T220" s="78">
        <v>0.3</v>
      </c>
      <c r="U220" s="76"/>
      <c r="V220" s="78">
        <v>0.1</v>
      </c>
      <c r="W220" s="78"/>
      <c r="X220" s="78">
        <v>0.3</v>
      </c>
      <c r="Y220" s="76" t="s">
        <v>127</v>
      </c>
      <c r="Z220" s="78">
        <v>0.3</v>
      </c>
      <c r="AA220" s="76" t="s">
        <v>127</v>
      </c>
      <c r="AB220" s="76" t="s">
        <v>127</v>
      </c>
      <c r="AC220" s="76" t="s">
        <v>127</v>
      </c>
      <c r="AD220" s="76" t="s">
        <v>127</v>
      </c>
      <c r="AE220" s="76" t="s">
        <v>127</v>
      </c>
      <c r="AF220" s="76" t="s">
        <v>127</v>
      </c>
      <c r="AG220" s="76" t="s">
        <v>127</v>
      </c>
      <c r="AH220" s="31">
        <f>R220+T220+V220+X220+Z220</f>
        <v>1</v>
      </c>
      <c r="AI220" s="64">
        <v>45078</v>
      </c>
      <c r="AJ220" s="64">
        <v>45199</v>
      </c>
      <c r="AK220" s="50" t="s">
        <v>828</v>
      </c>
      <c r="AL220" s="50" t="s">
        <v>55</v>
      </c>
      <c r="AM220" s="50" t="s">
        <v>829</v>
      </c>
      <c r="AN220" s="25" t="s">
        <v>56</v>
      </c>
      <c r="AO220" s="50" t="s">
        <v>57</v>
      </c>
    </row>
    <row r="221" spans="1:42" s="35" customFormat="1" ht="60">
      <c r="A221" s="43" t="s">
        <v>40</v>
      </c>
      <c r="B221" s="60" t="s">
        <v>41</v>
      </c>
      <c r="C221" s="76">
        <v>527</v>
      </c>
      <c r="D221" s="76" t="s">
        <v>70</v>
      </c>
      <c r="E221" s="76" t="s">
        <v>70</v>
      </c>
      <c r="F221" s="50" t="s">
        <v>518</v>
      </c>
      <c r="G221" s="50" t="s">
        <v>521</v>
      </c>
      <c r="H221" s="78">
        <v>0.33</v>
      </c>
      <c r="I221" s="268"/>
      <c r="J221" s="76"/>
      <c r="K221" s="76"/>
      <c r="L221" s="76"/>
      <c r="M221" s="76"/>
      <c r="N221" s="76"/>
      <c r="O221" s="76"/>
      <c r="P221" s="78">
        <v>0.25</v>
      </c>
      <c r="Q221" s="76"/>
      <c r="R221" s="76"/>
      <c r="S221" s="76"/>
      <c r="T221" s="76"/>
      <c r="U221" s="78"/>
      <c r="V221" s="78">
        <v>0.25</v>
      </c>
      <c r="W221" s="76"/>
      <c r="X221" s="76"/>
      <c r="Y221" s="76"/>
      <c r="Z221" s="76"/>
      <c r="AA221" s="76"/>
      <c r="AB221" s="78">
        <v>0.25</v>
      </c>
      <c r="AC221" s="76"/>
      <c r="AD221" s="76"/>
      <c r="AE221" s="76"/>
      <c r="AF221" s="78">
        <v>0.25</v>
      </c>
      <c r="AG221" s="76"/>
      <c r="AH221" s="78">
        <v>1</v>
      </c>
      <c r="AI221" s="79">
        <v>45017</v>
      </c>
      <c r="AJ221" s="79">
        <v>45291</v>
      </c>
      <c r="AK221" s="50" t="s">
        <v>522</v>
      </c>
      <c r="AL221" s="50" t="s">
        <v>55</v>
      </c>
      <c r="AM221" s="50" t="s">
        <v>525</v>
      </c>
      <c r="AN221" s="50" t="s">
        <v>57</v>
      </c>
      <c r="AO221" s="50" t="s">
        <v>57</v>
      </c>
    </row>
    <row r="222" spans="1:42" s="35" customFormat="1" ht="112.5" customHeight="1">
      <c r="A222" s="43" t="s">
        <v>40</v>
      </c>
      <c r="B222" s="60" t="s">
        <v>41</v>
      </c>
      <c r="C222" s="76" t="s">
        <v>70</v>
      </c>
      <c r="D222" s="76" t="s">
        <v>70</v>
      </c>
      <c r="E222" s="76" t="s">
        <v>70</v>
      </c>
      <c r="F222" s="45" t="s">
        <v>672</v>
      </c>
      <c r="G222" s="43" t="s">
        <v>723</v>
      </c>
      <c r="H222" s="33">
        <v>0.2</v>
      </c>
      <c r="I222" s="268">
        <f>+H222+H223+H224+H225+H226+H227+H228+H229+H230</f>
        <v>0.99999999999999989</v>
      </c>
      <c r="J222" s="76"/>
      <c r="K222" s="76"/>
      <c r="L222" s="76"/>
      <c r="M222" s="76"/>
      <c r="N222" s="31">
        <v>0.25</v>
      </c>
      <c r="O222" s="76"/>
      <c r="P222" s="78"/>
      <c r="Q222" s="76"/>
      <c r="R222" s="76"/>
      <c r="S222" s="76"/>
      <c r="T222" s="31">
        <v>0.25</v>
      </c>
      <c r="U222" s="78"/>
      <c r="V222" s="78"/>
      <c r="W222" s="76"/>
      <c r="X222" s="76"/>
      <c r="Y222" s="76"/>
      <c r="Z222" s="31">
        <v>0.25</v>
      </c>
      <c r="AA222" s="76"/>
      <c r="AB222" s="78"/>
      <c r="AC222" s="76"/>
      <c r="AD222" s="76"/>
      <c r="AE222" s="76"/>
      <c r="AF222" s="31">
        <v>0.25</v>
      </c>
      <c r="AG222" s="76"/>
      <c r="AH222" s="31">
        <f t="shared" ref="AH222:AH227" si="17">+J222+L222+N222+P222+R222+T222+V222+X222+Z222+AB222+AD222+AF222</f>
        <v>1</v>
      </c>
      <c r="AI222" s="79">
        <v>44986</v>
      </c>
      <c r="AJ222" s="79">
        <v>45275</v>
      </c>
      <c r="AK222" s="50" t="s">
        <v>724</v>
      </c>
      <c r="AL222" s="44" t="s">
        <v>55</v>
      </c>
      <c r="AM222" s="44" t="s">
        <v>745</v>
      </c>
      <c r="AN222" s="50" t="s">
        <v>56</v>
      </c>
      <c r="AO222" s="50" t="s">
        <v>57</v>
      </c>
    </row>
    <row r="223" spans="1:42" ht="168" customHeight="1">
      <c r="A223" s="43" t="s">
        <v>40</v>
      </c>
      <c r="B223" s="60" t="s">
        <v>41</v>
      </c>
      <c r="C223" s="76" t="s">
        <v>70</v>
      </c>
      <c r="D223" s="76" t="s">
        <v>70</v>
      </c>
      <c r="E223" s="76" t="s">
        <v>70</v>
      </c>
      <c r="F223" s="45" t="s">
        <v>672</v>
      </c>
      <c r="G223" s="43" t="s">
        <v>604</v>
      </c>
      <c r="H223" s="33">
        <v>0.1</v>
      </c>
      <c r="I223" s="268"/>
      <c r="J223" s="31"/>
      <c r="K223" s="31"/>
      <c r="L223" s="31"/>
      <c r="M223" s="31"/>
      <c r="N223" s="31">
        <v>0.25</v>
      </c>
      <c r="O223" s="31"/>
      <c r="P223" s="31"/>
      <c r="Q223" s="31"/>
      <c r="R223" s="31"/>
      <c r="S223" s="31"/>
      <c r="T223" s="31">
        <v>0.25</v>
      </c>
      <c r="U223" s="31"/>
      <c r="V223" s="31"/>
      <c r="W223" s="31"/>
      <c r="X223" s="31"/>
      <c r="Y223" s="31"/>
      <c r="Z223" s="31">
        <v>0.25</v>
      </c>
      <c r="AA223" s="31"/>
      <c r="AB223" s="31"/>
      <c r="AC223" s="31"/>
      <c r="AD223" s="31"/>
      <c r="AE223" s="31"/>
      <c r="AF223" s="31">
        <v>0.25</v>
      </c>
      <c r="AG223" s="31"/>
      <c r="AH223" s="31">
        <f t="shared" si="17"/>
        <v>1</v>
      </c>
      <c r="AI223" s="64">
        <v>44928</v>
      </c>
      <c r="AJ223" s="62">
        <v>45275</v>
      </c>
      <c r="AK223" s="44" t="s">
        <v>605</v>
      </c>
      <c r="AL223" s="44" t="s">
        <v>534</v>
      </c>
      <c r="AM223" s="44" t="s">
        <v>535</v>
      </c>
      <c r="AN223" s="25" t="s">
        <v>701</v>
      </c>
      <c r="AO223" s="25" t="s">
        <v>57</v>
      </c>
    </row>
    <row r="224" spans="1:42" ht="199.5" customHeight="1">
      <c r="A224" s="43" t="s">
        <v>40</v>
      </c>
      <c r="B224" s="60" t="s">
        <v>41</v>
      </c>
      <c r="C224" s="76" t="s">
        <v>70</v>
      </c>
      <c r="D224" s="76" t="s">
        <v>70</v>
      </c>
      <c r="E224" s="76" t="s">
        <v>70</v>
      </c>
      <c r="F224" s="45" t="s">
        <v>672</v>
      </c>
      <c r="G224" s="43" t="s">
        <v>596</v>
      </c>
      <c r="H224" s="33">
        <v>0.1</v>
      </c>
      <c r="I224" s="268"/>
      <c r="J224" s="31"/>
      <c r="K224" s="31"/>
      <c r="L224" s="31"/>
      <c r="M224" s="31"/>
      <c r="N224" s="31"/>
      <c r="O224" s="31"/>
      <c r="P224" s="31">
        <v>0.25</v>
      </c>
      <c r="Q224" s="31"/>
      <c r="R224" s="31"/>
      <c r="S224" s="31"/>
      <c r="T224" s="31"/>
      <c r="U224" s="31"/>
      <c r="V224" s="31">
        <v>0.25</v>
      </c>
      <c r="W224" s="31"/>
      <c r="X224" s="31"/>
      <c r="Y224" s="31"/>
      <c r="Z224" s="31"/>
      <c r="AA224" s="31"/>
      <c r="AB224" s="31">
        <v>0.25</v>
      </c>
      <c r="AC224" s="31"/>
      <c r="AD224" s="31"/>
      <c r="AE224" s="31"/>
      <c r="AF224" s="31">
        <v>0.25</v>
      </c>
      <c r="AG224" s="31"/>
      <c r="AH224" s="31">
        <f t="shared" si="17"/>
        <v>1</v>
      </c>
      <c r="AI224" s="64">
        <v>45017</v>
      </c>
      <c r="AJ224" s="62">
        <v>45291</v>
      </c>
      <c r="AK224" s="44" t="s">
        <v>597</v>
      </c>
      <c r="AL224" s="44" t="s">
        <v>55</v>
      </c>
      <c r="AM224" s="44" t="s">
        <v>745</v>
      </c>
      <c r="AN224" s="25" t="s">
        <v>56</v>
      </c>
      <c r="AO224" s="25" t="s">
        <v>57</v>
      </c>
    </row>
    <row r="225" spans="1:41" ht="105" customHeight="1">
      <c r="A225" s="43" t="s">
        <v>40</v>
      </c>
      <c r="B225" s="60" t="s">
        <v>41</v>
      </c>
      <c r="C225" s="76" t="s">
        <v>70</v>
      </c>
      <c r="D225" s="76" t="s">
        <v>70</v>
      </c>
      <c r="E225" s="76" t="s">
        <v>70</v>
      </c>
      <c r="F225" s="45" t="s">
        <v>672</v>
      </c>
      <c r="G225" s="43" t="s">
        <v>602</v>
      </c>
      <c r="H225" s="33">
        <v>0.1</v>
      </c>
      <c r="I225" s="268"/>
      <c r="J225" s="31">
        <v>0.08</v>
      </c>
      <c r="K225" s="31"/>
      <c r="L225" s="31">
        <v>0.08</v>
      </c>
      <c r="M225" s="31"/>
      <c r="N225" s="31">
        <v>0.08</v>
      </c>
      <c r="O225" s="31"/>
      <c r="P225" s="31">
        <v>0.1</v>
      </c>
      <c r="Q225" s="31"/>
      <c r="R225" s="31">
        <v>0.08</v>
      </c>
      <c r="S225" s="31"/>
      <c r="T225" s="31">
        <v>0.08</v>
      </c>
      <c r="U225" s="31"/>
      <c r="V225" s="31">
        <v>0.08</v>
      </c>
      <c r="W225" s="31"/>
      <c r="X225" s="31">
        <v>0.1</v>
      </c>
      <c r="Y225" s="31"/>
      <c r="Z225" s="31">
        <v>0.08</v>
      </c>
      <c r="AA225" s="31"/>
      <c r="AB225" s="31">
        <v>0.08</v>
      </c>
      <c r="AC225" s="31"/>
      <c r="AD225" s="31">
        <v>0.08</v>
      </c>
      <c r="AE225" s="31"/>
      <c r="AF225" s="31">
        <v>0.08</v>
      </c>
      <c r="AG225" s="31"/>
      <c r="AH225" s="31">
        <f t="shared" si="17"/>
        <v>0.99999999999999978</v>
      </c>
      <c r="AI225" s="64">
        <v>44928</v>
      </c>
      <c r="AJ225" s="62">
        <v>45291</v>
      </c>
      <c r="AK225" s="44" t="s">
        <v>603</v>
      </c>
      <c r="AL225" s="44" t="s">
        <v>157</v>
      </c>
      <c r="AM225" s="44" t="s">
        <v>158</v>
      </c>
      <c r="AN225" s="25" t="s">
        <v>159</v>
      </c>
      <c r="AO225" s="25" t="s">
        <v>57</v>
      </c>
    </row>
    <row r="226" spans="1:41" s="35" customFormat="1" ht="99" customHeight="1">
      <c r="A226" s="43" t="s">
        <v>40</v>
      </c>
      <c r="B226" s="60" t="s">
        <v>41</v>
      </c>
      <c r="C226" s="76" t="s">
        <v>70</v>
      </c>
      <c r="D226" s="76" t="s">
        <v>70</v>
      </c>
      <c r="E226" s="76" t="s">
        <v>70</v>
      </c>
      <c r="F226" s="45" t="s">
        <v>673</v>
      </c>
      <c r="G226" s="50" t="s">
        <v>674</v>
      </c>
      <c r="H226" s="78">
        <v>0.1</v>
      </c>
      <c r="I226" s="268"/>
      <c r="J226" s="204"/>
      <c r="K226" s="204"/>
      <c r="L226" s="204"/>
      <c r="M226" s="204"/>
      <c r="N226" s="204"/>
      <c r="O226" s="204"/>
      <c r="P226" s="205"/>
      <c r="Q226" s="204"/>
      <c r="R226" s="161">
        <v>0.05</v>
      </c>
      <c r="S226" s="204"/>
      <c r="T226" s="161">
        <v>0.05</v>
      </c>
      <c r="U226" s="205"/>
      <c r="V226" s="205">
        <v>0.05</v>
      </c>
      <c r="W226" s="204"/>
      <c r="X226" s="205">
        <v>0.05</v>
      </c>
      <c r="Y226" s="204"/>
      <c r="Z226" s="205">
        <v>0.05</v>
      </c>
      <c r="AA226" s="204"/>
      <c r="AB226" s="205">
        <v>0.05</v>
      </c>
      <c r="AC226" s="204"/>
      <c r="AD226" s="205">
        <v>0.7</v>
      </c>
      <c r="AE226" s="204"/>
      <c r="AF226" s="205"/>
      <c r="AG226" s="204"/>
      <c r="AH226" s="31">
        <f t="shared" si="17"/>
        <v>1</v>
      </c>
      <c r="AI226" s="79">
        <v>45047</v>
      </c>
      <c r="AJ226" s="79">
        <v>45260</v>
      </c>
      <c r="AK226" s="50" t="s">
        <v>725</v>
      </c>
      <c r="AL226" s="44" t="s">
        <v>55</v>
      </c>
      <c r="AM226" s="44" t="s">
        <v>745</v>
      </c>
      <c r="AN226" s="25" t="s">
        <v>56</v>
      </c>
      <c r="AO226" s="25" t="s">
        <v>57</v>
      </c>
    </row>
    <row r="227" spans="1:41" s="35" customFormat="1" ht="105">
      <c r="A227" s="43" t="s">
        <v>40</v>
      </c>
      <c r="B227" s="60" t="s">
        <v>41</v>
      </c>
      <c r="C227" s="76" t="s">
        <v>70</v>
      </c>
      <c r="D227" s="76" t="s">
        <v>70</v>
      </c>
      <c r="E227" s="76" t="s">
        <v>70</v>
      </c>
      <c r="F227" s="45" t="s">
        <v>675</v>
      </c>
      <c r="G227" s="50" t="s">
        <v>759</v>
      </c>
      <c r="H227" s="78">
        <v>0.1</v>
      </c>
      <c r="I227" s="268"/>
      <c r="J227" s="76"/>
      <c r="K227" s="76"/>
      <c r="L227" s="76"/>
      <c r="M227" s="76"/>
      <c r="N227" s="76"/>
      <c r="O227" s="76"/>
      <c r="P227" s="78"/>
      <c r="Q227" s="76"/>
      <c r="R227" s="31">
        <v>0.2</v>
      </c>
      <c r="S227" s="76"/>
      <c r="T227" s="31">
        <v>0.3</v>
      </c>
      <c r="U227" s="78"/>
      <c r="V227" s="78">
        <v>0.5</v>
      </c>
      <c r="W227" s="76"/>
      <c r="X227" s="76"/>
      <c r="Y227" s="76"/>
      <c r="Z227" s="76"/>
      <c r="AA227" s="76"/>
      <c r="AB227" s="78"/>
      <c r="AC227" s="76"/>
      <c r="AD227" s="76"/>
      <c r="AE227" s="76"/>
      <c r="AF227" s="78"/>
      <c r="AG227" s="76"/>
      <c r="AH227" s="31">
        <f t="shared" si="17"/>
        <v>1</v>
      </c>
      <c r="AI227" s="79">
        <v>45047</v>
      </c>
      <c r="AJ227" s="79">
        <v>45138</v>
      </c>
      <c r="AK227" s="50" t="s">
        <v>727</v>
      </c>
      <c r="AL227" s="43" t="s">
        <v>726</v>
      </c>
      <c r="AM227" s="50" t="s">
        <v>74</v>
      </c>
      <c r="AN227" s="25" t="s">
        <v>47</v>
      </c>
      <c r="AO227" s="50" t="s">
        <v>57</v>
      </c>
    </row>
    <row r="228" spans="1:41" ht="77.25">
      <c r="A228" s="43" t="s">
        <v>40</v>
      </c>
      <c r="B228" s="60" t="s">
        <v>41</v>
      </c>
      <c r="C228" s="76" t="s">
        <v>70</v>
      </c>
      <c r="D228" s="76" t="s">
        <v>70</v>
      </c>
      <c r="E228" s="76" t="s">
        <v>70</v>
      </c>
      <c r="F228" s="45" t="s">
        <v>649</v>
      </c>
      <c r="G228" s="43" t="s">
        <v>600</v>
      </c>
      <c r="H228" s="78">
        <v>0.1</v>
      </c>
      <c r="I228" s="268"/>
      <c r="J228" s="31"/>
      <c r="K228" s="31"/>
      <c r="L228" s="31"/>
      <c r="M228" s="31"/>
      <c r="N228" s="31">
        <v>0.25</v>
      </c>
      <c r="O228" s="31"/>
      <c r="P228" s="31"/>
      <c r="Q228" s="31"/>
      <c r="R228" s="31"/>
      <c r="S228" s="31"/>
      <c r="T228" s="31">
        <v>0.25</v>
      </c>
      <c r="U228" s="31"/>
      <c r="V228" s="31"/>
      <c r="W228" s="31"/>
      <c r="X228" s="31"/>
      <c r="Y228" s="31"/>
      <c r="Z228" s="31">
        <v>0.25</v>
      </c>
      <c r="AA228" s="31"/>
      <c r="AB228" s="31"/>
      <c r="AC228" s="31"/>
      <c r="AD228" s="31"/>
      <c r="AE228" s="31"/>
      <c r="AF228" s="31">
        <v>0.25</v>
      </c>
      <c r="AG228" s="31"/>
      <c r="AH228" s="31">
        <f t="shared" ref="AH228:AH239" si="18">+J228+L228+N228+P228+R228+T228+V228+X228+Z228+AB228+AD228+AF228</f>
        <v>1</v>
      </c>
      <c r="AI228" s="64">
        <v>44986</v>
      </c>
      <c r="AJ228" s="62">
        <v>45291</v>
      </c>
      <c r="AK228" s="44" t="s">
        <v>601</v>
      </c>
      <c r="AL228" s="44" t="s">
        <v>157</v>
      </c>
      <c r="AM228" s="44" t="s">
        <v>158</v>
      </c>
      <c r="AN228" s="25" t="s">
        <v>159</v>
      </c>
      <c r="AO228" s="25" t="s">
        <v>57</v>
      </c>
    </row>
    <row r="229" spans="1:41" ht="103.5" customHeight="1">
      <c r="A229" s="43" t="s">
        <v>40</v>
      </c>
      <c r="B229" s="60" t="s">
        <v>41</v>
      </c>
      <c r="C229" s="76" t="s">
        <v>70</v>
      </c>
      <c r="D229" s="76" t="s">
        <v>70</v>
      </c>
      <c r="E229" s="76" t="s">
        <v>70</v>
      </c>
      <c r="F229" s="45" t="s">
        <v>651</v>
      </c>
      <c r="G229" s="43" t="s">
        <v>665</v>
      </c>
      <c r="H229" s="78">
        <v>0.1</v>
      </c>
      <c r="I229" s="268"/>
      <c r="J229" s="31"/>
      <c r="K229" s="31"/>
      <c r="L229" s="31"/>
      <c r="M229" s="31"/>
      <c r="N229" s="31"/>
      <c r="O229" s="31"/>
      <c r="P229" s="31"/>
      <c r="Q229" s="31"/>
      <c r="R229" s="31">
        <v>0.5</v>
      </c>
      <c r="S229" s="31"/>
      <c r="T229" s="31"/>
      <c r="U229" s="31"/>
      <c r="V229" s="31"/>
      <c r="W229" s="31"/>
      <c r="X229" s="31"/>
      <c r="Y229" s="31"/>
      <c r="Z229" s="31">
        <v>0.5</v>
      </c>
      <c r="AA229" s="31"/>
      <c r="AB229" s="31"/>
      <c r="AC229" s="31"/>
      <c r="AD229" s="31"/>
      <c r="AE229" s="31"/>
      <c r="AF229" s="31"/>
      <c r="AG229" s="31"/>
      <c r="AH229" s="31">
        <f t="shared" si="18"/>
        <v>1</v>
      </c>
      <c r="AI229" s="64">
        <v>45047</v>
      </c>
      <c r="AJ229" s="62">
        <v>45199</v>
      </c>
      <c r="AK229" s="43" t="s">
        <v>606</v>
      </c>
      <c r="AL229" s="44" t="s">
        <v>55</v>
      </c>
      <c r="AM229" s="44" t="s">
        <v>745</v>
      </c>
      <c r="AN229" s="25" t="s">
        <v>56</v>
      </c>
      <c r="AO229" s="25" t="s">
        <v>57</v>
      </c>
    </row>
    <row r="230" spans="1:41" ht="77.25">
      <c r="A230" s="43" t="s">
        <v>40</v>
      </c>
      <c r="B230" s="60" t="s">
        <v>41</v>
      </c>
      <c r="C230" s="76" t="s">
        <v>70</v>
      </c>
      <c r="D230" s="76" t="s">
        <v>70</v>
      </c>
      <c r="E230" s="76" t="s">
        <v>70</v>
      </c>
      <c r="F230" s="45" t="s">
        <v>651</v>
      </c>
      <c r="G230" s="43" t="s">
        <v>593</v>
      </c>
      <c r="H230" s="33">
        <v>0.1</v>
      </c>
      <c r="I230" s="268"/>
      <c r="J230" s="31"/>
      <c r="K230" s="31"/>
      <c r="L230" s="31"/>
      <c r="M230" s="31"/>
      <c r="N230" s="31"/>
      <c r="O230" s="31"/>
      <c r="P230" s="31">
        <v>1</v>
      </c>
      <c r="Q230" s="31"/>
      <c r="R230" s="31"/>
      <c r="S230" s="31"/>
      <c r="T230" s="31"/>
      <c r="U230" s="31"/>
      <c r="V230" s="31"/>
      <c r="W230" s="31"/>
      <c r="X230" s="31"/>
      <c r="Y230" s="31"/>
      <c r="Z230" s="31"/>
      <c r="AA230" s="31"/>
      <c r="AB230" s="31"/>
      <c r="AC230" s="31"/>
      <c r="AD230" s="31"/>
      <c r="AE230" s="31"/>
      <c r="AF230" s="31"/>
      <c r="AG230" s="31"/>
      <c r="AH230" s="31">
        <f t="shared" si="18"/>
        <v>1</v>
      </c>
      <c r="AI230" s="64">
        <v>45017</v>
      </c>
      <c r="AJ230" s="62">
        <v>45046</v>
      </c>
      <c r="AK230" s="44" t="s">
        <v>594</v>
      </c>
      <c r="AL230" s="43" t="s">
        <v>463</v>
      </c>
      <c r="AM230" s="44" t="s">
        <v>464</v>
      </c>
      <c r="AN230" s="25" t="s">
        <v>465</v>
      </c>
      <c r="AO230" s="25" t="s">
        <v>57</v>
      </c>
    </row>
    <row r="231" spans="1:41" ht="77.25" customHeight="1">
      <c r="A231" s="43" t="s">
        <v>40</v>
      </c>
      <c r="B231" s="60" t="s">
        <v>41</v>
      </c>
      <c r="C231" s="76" t="s">
        <v>70</v>
      </c>
      <c r="D231" s="76" t="s">
        <v>70</v>
      </c>
      <c r="E231" s="76" t="s">
        <v>70</v>
      </c>
      <c r="F231" s="44" t="s">
        <v>642</v>
      </c>
      <c r="G231" s="43" t="s">
        <v>664</v>
      </c>
      <c r="H231" s="31">
        <v>0.05</v>
      </c>
      <c r="I231" s="269">
        <f>+H231+H232+H233+H234+H235+H236+H237+H238+H239+H240+H241</f>
        <v>1</v>
      </c>
      <c r="J231" s="33"/>
      <c r="K231" s="33"/>
      <c r="L231" s="33"/>
      <c r="M231" s="33"/>
      <c r="N231" s="33">
        <v>0.2</v>
      </c>
      <c r="O231" s="33"/>
      <c r="P231" s="33">
        <v>0.8</v>
      </c>
      <c r="Q231" s="33"/>
      <c r="R231" s="33"/>
      <c r="S231" s="33"/>
      <c r="T231" s="33"/>
      <c r="U231" s="33"/>
      <c r="V231" s="33"/>
      <c r="W231" s="33"/>
      <c r="X231" s="33"/>
      <c r="Y231" s="33"/>
      <c r="Z231" s="33"/>
      <c r="AA231" s="33"/>
      <c r="AB231" s="33"/>
      <c r="AC231" s="33"/>
      <c r="AD231" s="33"/>
      <c r="AE231" s="33"/>
      <c r="AF231" s="33"/>
      <c r="AG231" s="33"/>
      <c r="AH231" s="31">
        <f t="shared" si="18"/>
        <v>1</v>
      </c>
      <c r="AI231" s="64">
        <v>44986</v>
      </c>
      <c r="AJ231" s="62">
        <v>45046</v>
      </c>
      <c r="AK231" s="43" t="s">
        <v>561</v>
      </c>
      <c r="AL231" s="43" t="s">
        <v>157</v>
      </c>
      <c r="AM231" s="43" t="s">
        <v>158</v>
      </c>
      <c r="AN231" s="43" t="s">
        <v>159</v>
      </c>
      <c r="AO231" s="43" t="s">
        <v>57</v>
      </c>
    </row>
    <row r="232" spans="1:41" ht="75">
      <c r="A232" s="43" t="s">
        <v>40</v>
      </c>
      <c r="B232" s="60" t="s">
        <v>41</v>
      </c>
      <c r="C232" s="76" t="s">
        <v>70</v>
      </c>
      <c r="D232" s="76" t="s">
        <v>70</v>
      </c>
      <c r="E232" s="76" t="s">
        <v>70</v>
      </c>
      <c r="F232" s="44" t="s">
        <v>642</v>
      </c>
      <c r="G232" s="43" t="s">
        <v>564</v>
      </c>
      <c r="H232" s="31">
        <v>0.2</v>
      </c>
      <c r="I232" s="269"/>
      <c r="J232" s="31">
        <v>1</v>
      </c>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f t="shared" si="18"/>
        <v>1</v>
      </c>
      <c r="AI232" s="64">
        <v>44928</v>
      </c>
      <c r="AJ232" s="62">
        <v>44957</v>
      </c>
      <c r="AK232" s="43" t="s">
        <v>565</v>
      </c>
      <c r="AL232" s="44" t="s">
        <v>55</v>
      </c>
      <c r="AM232" s="25" t="s">
        <v>706</v>
      </c>
      <c r="AN232" s="25" t="s">
        <v>56</v>
      </c>
      <c r="AO232" s="25" t="s">
        <v>57</v>
      </c>
    </row>
    <row r="233" spans="1:41" ht="76.5">
      <c r="A233" s="43" t="s">
        <v>40</v>
      </c>
      <c r="B233" s="60" t="s">
        <v>41</v>
      </c>
      <c r="C233" s="76" t="s">
        <v>70</v>
      </c>
      <c r="D233" s="76" t="s">
        <v>70</v>
      </c>
      <c r="E233" s="76" t="s">
        <v>70</v>
      </c>
      <c r="F233" s="44" t="s">
        <v>643</v>
      </c>
      <c r="G233" s="43" t="s">
        <v>562</v>
      </c>
      <c r="H233" s="31">
        <v>0.05</v>
      </c>
      <c r="I233" s="269"/>
      <c r="J233" s="33"/>
      <c r="K233" s="33"/>
      <c r="L233" s="33"/>
      <c r="M233" s="33"/>
      <c r="N233" s="33">
        <v>0.25</v>
      </c>
      <c r="O233" s="33"/>
      <c r="P233" s="33"/>
      <c r="Q233" s="33"/>
      <c r="R233" s="33"/>
      <c r="S233" s="33"/>
      <c r="T233" s="33">
        <v>0.25</v>
      </c>
      <c r="U233" s="33"/>
      <c r="V233" s="33"/>
      <c r="W233" s="33"/>
      <c r="X233" s="33"/>
      <c r="Y233" s="33"/>
      <c r="Z233" s="33">
        <v>0.25</v>
      </c>
      <c r="AA233" s="33"/>
      <c r="AB233" s="33"/>
      <c r="AC233" s="33"/>
      <c r="AD233" s="33"/>
      <c r="AE233" s="33"/>
      <c r="AF233" s="33">
        <v>0.25</v>
      </c>
      <c r="AG233" s="33"/>
      <c r="AH233" s="31">
        <f t="shared" si="18"/>
        <v>1</v>
      </c>
      <c r="AI233" s="64">
        <v>44986</v>
      </c>
      <c r="AJ233" s="64">
        <v>45291</v>
      </c>
      <c r="AK233" s="43" t="s">
        <v>563</v>
      </c>
      <c r="AL233" s="43" t="s">
        <v>157</v>
      </c>
      <c r="AM233" s="43" t="s">
        <v>158</v>
      </c>
      <c r="AN233" s="43" t="s">
        <v>159</v>
      </c>
      <c r="AO233" s="43" t="s">
        <v>57</v>
      </c>
    </row>
    <row r="234" spans="1:41" ht="76.5">
      <c r="A234" s="43" t="s">
        <v>40</v>
      </c>
      <c r="B234" s="60" t="s">
        <v>41</v>
      </c>
      <c r="C234" s="76" t="s">
        <v>70</v>
      </c>
      <c r="D234" s="76" t="s">
        <v>70</v>
      </c>
      <c r="E234" s="76" t="s">
        <v>70</v>
      </c>
      <c r="F234" s="44" t="s">
        <v>646</v>
      </c>
      <c r="G234" s="158" t="s">
        <v>572</v>
      </c>
      <c r="H234" s="31">
        <v>0.2</v>
      </c>
      <c r="I234" s="269"/>
      <c r="J234" s="31"/>
      <c r="K234" s="31"/>
      <c r="L234" s="31"/>
      <c r="M234" s="31"/>
      <c r="N234" s="31"/>
      <c r="O234" s="31"/>
      <c r="P234" s="31"/>
      <c r="Q234" s="31"/>
      <c r="R234" s="31"/>
      <c r="S234" s="31"/>
      <c r="T234" s="31"/>
      <c r="U234" s="31"/>
      <c r="V234" s="31"/>
      <c r="W234" s="31"/>
      <c r="X234" s="31"/>
      <c r="Y234" s="31"/>
      <c r="Z234" s="31"/>
      <c r="AA234" s="31"/>
      <c r="AB234" s="31">
        <v>0.1</v>
      </c>
      <c r="AC234" s="31"/>
      <c r="AD234" s="31">
        <v>0.1</v>
      </c>
      <c r="AE234" s="31"/>
      <c r="AF234" s="31">
        <v>0.8</v>
      </c>
      <c r="AG234" s="31"/>
      <c r="AH234" s="31">
        <f t="shared" si="18"/>
        <v>1</v>
      </c>
      <c r="AI234" s="64">
        <v>44958</v>
      </c>
      <c r="AJ234" s="62">
        <v>45046</v>
      </c>
      <c r="AK234" s="44" t="s">
        <v>544</v>
      </c>
      <c r="AL234" s="44" t="s">
        <v>157</v>
      </c>
      <c r="AM234" s="44" t="s">
        <v>158</v>
      </c>
      <c r="AN234" s="25" t="s">
        <v>159</v>
      </c>
      <c r="AO234" s="25" t="s">
        <v>57</v>
      </c>
    </row>
    <row r="235" spans="1:41" ht="76.5">
      <c r="A235" s="43" t="s">
        <v>40</v>
      </c>
      <c r="B235" s="60" t="s">
        <v>41</v>
      </c>
      <c r="C235" s="76" t="s">
        <v>70</v>
      </c>
      <c r="D235" s="76" t="s">
        <v>70</v>
      </c>
      <c r="E235" s="76" t="s">
        <v>70</v>
      </c>
      <c r="F235" s="44" t="s">
        <v>646</v>
      </c>
      <c r="G235" s="43" t="s">
        <v>574</v>
      </c>
      <c r="H235" s="31">
        <v>0.05</v>
      </c>
      <c r="I235" s="269"/>
      <c r="J235" s="31"/>
      <c r="K235" s="31"/>
      <c r="L235" s="31"/>
      <c r="M235" s="31"/>
      <c r="N235" s="31">
        <v>0.5</v>
      </c>
      <c r="O235" s="31"/>
      <c r="P235" s="31"/>
      <c r="Q235" s="31"/>
      <c r="R235" s="31"/>
      <c r="S235" s="31"/>
      <c r="T235" s="31"/>
      <c r="U235" s="31"/>
      <c r="V235" s="31"/>
      <c r="W235" s="31"/>
      <c r="X235" s="31">
        <v>0.5</v>
      </c>
      <c r="Y235" s="31"/>
      <c r="Z235" s="31"/>
      <c r="AA235" s="31"/>
      <c r="AB235" s="31"/>
      <c r="AC235" s="31"/>
      <c r="AD235" s="31"/>
      <c r="AE235" s="31"/>
      <c r="AF235" s="31"/>
      <c r="AG235" s="31"/>
      <c r="AH235" s="31">
        <f t="shared" si="18"/>
        <v>1</v>
      </c>
      <c r="AI235" s="64">
        <v>44986</v>
      </c>
      <c r="AJ235" s="62">
        <v>45169</v>
      </c>
      <c r="AK235" s="44" t="s">
        <v>575</v>
      </c>
      <c r="AL235" s="44" t="s">
        <v>55</v>
      </c>
      <c r="AM235" s="25" t="s">
        <v>745</v>
      </c>
      <c r="AN235" s="25" t="s">
        <v>56</v>
      </c>
      <c r="AO235" s="25" t="s">
        <v>57</v>
      </c>
    </row>
    <row r="236" spans="1:41" ht="76.5">
      <c r="A236" s="43" t="s">
        <v>40</v>
      </c>
      <c r="B236" s="60" t="s">
        <v>41</v>
      </c>
      <c r="C236" s="76" t="s">
        <v>70</v>
      </c>
      <c r="D236" s="76" t="s">
        <v>70</v>
      </c>
      <c r="E236" s="76" t="s">
        <v>70</v>
      </c>
      <c r="F236" s="44" t="s">
        <v>641</v>
      </c>
      <c r="G236" s="43" t="s">
        <v>576</v>
      </c>
      <c r="H236" s="31">
        <v>0.05</v>
      </c>
      <c r="I236" s="269"/>
      <c r="J236" s="31">
        <v>0.08</v>
      </c>
      <c r="K236" s="31"/>
      <c r="L236" s="31">
        <v>0.08</v>
      </c>
      <c r="M236" s="31"/>
      <c r="N236" s="31">
        <v>0.08</v>
      </c>
      <c r="O236" s="31"/>
      <c r="P236" s="31">
        <v>0.1</v>
      </c>
      <c r="Q236" s="31"/>
      <c r="R236" s="31">
        <v>0.08</v>
      </c>
      <c r="S236" s="31"/>
      <c r="T236" s="31">
        <v>0.08</v>
      </c>
      <c r="U236" s="31"/>
      <c r="V236" s="31">
        <v>0.08</v>
      </c>
      <c r="W236" s="31"/>
      <c r="X236" s="31">
        <v>0.1</v>
      </c>
      <c r="Y236" s="31"/>
      <c r="Z236" s="31">
        <v>0.08</v>
      </c>
      <c r="AA236" s="31"/>
      <c r="AB236" s="31">
        <v>0.08</v>
      </c>
      <c r="AC236" s="31"/>
      <c r="AD236" s="31">
        <v>0.08</v>
      </c>
      <c r="AE236" s="31"/>
      <c r="AF236" s="31">
        <v>0.08</v>
      </c>
      <c r="AG236" s="31"/>
      <c r="AH236" s="31">
        <f t="shared" si="18"/>
        <v>0.99999999999999978</v>
      </c>
      <c r="AI236" s="64">
        <v>44928</v>
      </c>
      <c r="AJ236" s="62">
        <v>45291</v>
      </c>
      <c r="AK236" s="44" t="s">
        <v>577</v>
      </c>
      <c r="AL236" s="44" t="s">
        <v>699</v>
      </c>
      <c r="AM236" s="44" t="s">
        <v>715</v>
      </c>
      <c r="AN236" s="25" t="s">
        <v>714</v>
      </c>
      <c r="AO236" s="25" t="s">
        <v>57</v>
      </c>
    </row>
    <row r="237" spans="1:41" ht="76.5">
      <c r="A237" s="43" t="s">
        <v>40</v>
      </c>
      <c r="B237" s="60" t="s">
        <v>41</v>
      </c>
      <c r="C237" s="76" t="s">
        <v>70</v>
      </c>
      <c r="D237" s="76" t="s">
        <v>70</v>
      </c>
      <c r="E237" s="76" t="s">
        <v>70</v>
      </c>
      <c r="F237" s="44" t="s">
        <v>641</v>
      </c>
      <c r="G237" s="43" t="s">
        <v>578</v>
      </c>
      <c r="H237" s="31">
        <v>0.1</v>
      </c>
      <c r="I237" s="269"/>
      <c r="J237" s="31"/>
      <c r="K237" s="31"/>
      <c r="L237" s="31"/>
      <c r="M237" s="31"/>
      <c r="N237" s="31"/>
      <c r="O237" s="31"/>
      <c r="P237" s="31"/>
      <c r="Q237" s="31"/>
      <c r="R237" s="31">
        <v>1</v>
      </c>
      <c r="S237" s="31"/>
      <c r="T237" s="31"/>
      <c r="U237" s="31"/>
      <c r="V237" s="31"/>
      <c r="W237" s="31"/>
      <c r="X237" s="31"/>
      <c r="Y237" s="31"/>
      <c r="Z237" s="31"/>
      <c r="AA237" s="31"/>
      <c r="AB237" s="31"/>
      <c r="AC237" s="31"/>
      <c r="AD237" s="31"/>
      <c r="AE237" s="31"/>
      <c r="AF237" s="31"/>
      <c r="AG237" s="31"/>
      <c r="AH237" s="31">
        <f t="shared" si="18"/>
        <v>1</v>
      </c>
      <c r="AI237" s="64">
        <v>45047</v>
      </c>
      <c r="AJ237" s="62">
        <v>45077</v>
      </c>
      <c r="AK237" s="44" t="s">
        <v>579</v>
      </c>
      <c r="AL237" s="44" t="s">
        <v>55</v>
      </c>
      <c r="AM237" s="25" t="s">
        <v>745</v>
      </c>
      <c r="AN237" s="25" t="s">
        <v>56</v>
      </c>
      <c r="AO237" s="25" t="s">
        <v>57</v>
      </c>
    </row>
    <row r="238" spans="1:41" ht="76.5">
      <c r="A238" s="43" t="s">
        <v>40</v>
      </c>
      <c r="B238" s="60" t="s">
        <v>41</v>
      </c>
      <c r="C238" s="76" t="s">
        <v>70</v>
      </c>
      <c r="D238" s="76" t="s">
        <v>70</v>
      </c>
      <c r="E238" s="76" t="s">
        <v>70</v>
      </c>
      <c r="F238" s="44" t="s">
        <v>641</v>
      </c>
      <c r="G238" s="43" t="s">
        <v>559</v>
      </c>
      <c r="H238" s="31">
        <v>0.1</v>
      </c>
      <c r="I238" s="269"/>
      <c r="J238" s="60"/>
      <c r="K238" s="60"/>
      <c r="L238" s="63">
        <v>0.2</v>
      </c>
      <c r="M238" s="60"/>
      <c r="N238" s="33">
        <v>0.8</v>
      </c>
      <c r="O238" s="60"/>
      <c r="P238" s="33"/>
      <c r="Q238" s="60"/>
      <c r="R238" s="33"/>
      <c r="S238" s="60"/>
      <c r="T238" s="33"/>
      <c r="U238" s="60"/>
      <c r="V238" s="60"/>
      <c r="W238" s="60"/>
      <c r="X238" s="60"/>
      <c r="Y238" s="60"/>
      <c r="Z238" s="60"/>
      <c r="AA238" s="60"/>
      <c r="AB238" s="60"/>
      <c r="AC238" s="60"/>
      <c r="AD238" s="33"/>
      <c r="AE238" s="60"/>
      <c r="AF238" s="33"/>
      <c r="AG238" s="60"/>
      <c r="AH238" s="31">
        <f t="shared" si="18"/>
        <v>1</v>
      </c>
      <c r="AI238" s="64">
        <v>44958</v>
      </c>
      <c r="AJ238" s="64">
        <v>45015</v>
      </c>
      <c r="AK238" s="43" t="s">
        <v>560</v>
      </c>
      <c r="AL238" s="43" t="s">
        <v>157</v>
      </c>
      <c r="AM238" s="43" t="s">
        <v>158</v>
      </c>
      <c r="AN238" s="43" t="s">
        <v>159</v>
      </c>
      <c r="AO238" s="43" t="s">
        <v>57</v>
      </c>
    </row>
    <row r="239" spans="1:41" s="28" customFormat="1" ht="75" customHeight="1">
      <c r="A239" s="43" t="s">
        <v>40</v>
      </c>
      <c r="B239" s="60" t="s">
        <v>41</v>
      </c>
      <c r="C239" s="76" t="s">
        <v>70</v>
      </c>
      <c r="D239" s="76" t="s">
        <v>70</v>
      </c>
      <c r="E239" s="76" t="s">
        <v>70</v>
      </c>
      <c r="F239" s="44" t="s">
        <v>641</v>
      </c>
      <c r="G239" s="158" t="s">
        <v>840</v>
      </c>
      <c r="H239" s="31">
        <v>0.1</v>
      </c>
      <c r="I239" s="269"/>
      <c r="J239" s="43"/>
      <c r="K239" s="43"/>
      <c r="L239" s="43"/>
      <c r="M239" s="43"/>
      <c r="N239" s="57"/>
      <c r="O239" s="43"/>
      <c r="P239" s="57">
        <v>0.25</v>
      </c>
      <c r="Q239" s="43"/>
      <c r="R239" s="43"/>
      <c r="S239" s="43"/>
      <c r="T239" s="57"/>
      <c r="U239" s="43"/>
      <c r="V239" s="57">
        <v>0.25</v>
      </c>
      <c r="W239" s="43"/>
      <c r="X239" s="43"/>
      <c r="Y239" s="43"/>
      <c r="Z239" s="57"/>
      <c r="AA239" s="43"/>
      <c r="AB239" s="57">
        <v>0.25</v>
      </c>
      <c r="AC239" s="43"/>
      <c r="AD239" s="43"/>
      <c r="AE239" s="43"/>
      <c r="AF239" s="57">
        <v>0.25</v>
      </c>
      <c r="AG239" s="43"/>
      <c r="AH239" s="31">
        <f t="shared" si="18"/>
        <v>1</v>
      </c>
      <c r="AI239" s="64">
        <v>44986</v>
      </c>
      <c r="AJ239" s="64">
        <v>45291</v>
      </c>
      <c r="AK239" s="43" t="s">
        <v>102</v>
      </c>
      <c r="AL239" s="43" t="s">
        <v>703</v>
      </c>
      <c r="AM239" s="43" t="s">
        <v>549</v>
      </c>
      <c r="AN239" s="25" t="s">
        <v>47</v>
      </c>
      <c r="AO239" s="25" t="s">
        <v>57</v>
      </c>
    </row>
    <row r="240" spans="1:41" s="28" customFormat="1" ht="61.5">
      <c r="A240" s="43" t="s">
        <v>40</v>
      </c>
      <c r="B240" s="60" t="s">
        <v>41</v>
      </c>
      <c r="C240" s="76" t="s">
        <v>70</v>
      </c>
      <c r="D240" s="76" t="s">
        <v>70</v>
      </c>
      <c r="E240" s="76" t="s">
        <v>70</v>
      </c>
      <c r="F240" s="44" t="s">
        <v>678</v>
      </c>
      <c r="G240" s="43" t="s">
        <v>679</v>
      </c>
      <c r="H240" s="31">
        <v>0.05</v>
      </c>
      <c r="I240" s="269"/>
      <c r="J240" s="43"/>
      <c r="K240" s="43"/>
      <c r="L240" s="43"/>
      <c r="M240" s="43"/>
      <c r="N240" s="57">
        <v>0.25</v>
      </c>
      <c r="O240" s="43"/>
      <c r="P240" s="43"/>
      <c r="Q240" s="43"/>
      <c r="R240" s="43"/>
      <c r="S240" s="43"/>
      <c r="T240" s="57">
        <v>0.25</v>
      </c>
      <c r="U240" s="43"/>
      <c r="V240" s="43"/>
      <c r="W240" s="43"/>
      <c r="X240" s="43"/>
      <c r="Y240" s="43"/>
      <c r="Z240" s="57">
        <v>0.25</v>
      </c>
      <c r="AA240" s="43"/>
      <c r="AB240" s="43"/>
      <c r="AC240" s="43"/>
      <c r="AD240" s="43"/>
      <c r="AE240" s="43"/>
      <c r="AF240" s="57">
        <v>0.25</v>
      </c>
      <c r="AG240" s="43"/>
      <c r="AH240" s="31">
        <f t="shared" ref="AH240" si="19">+J240+L240+N240+P240+R240+T240+V240+X240+Z240+AB240+AD240+AF240</f>
        <v>1</v>
      </c>
      <c r="AI240" s="64">
        <v>44986</v>
      </c>
      <c r="AJ240" s="64">
        <v>45291</v>
      </c>
      <c r="AK240" s="43" t="s">
        <v>728</v>
      </c>
      <c r="AL240" s="43" t="s">
        <v>157</v>
      </c>
      <c r="AM240" s="43" t="s">
        <v>158</v>
      </c>
      <c r="AN240" s="43" t="s">
        <v>159</v>
      </c>
      <c r="AO240" s="43" t="s">
        <v>57</v>
      </c>
    </row>
    <row r="241" spans="1:41" ht="90">
      <c r="A241" s="43" t="s">
        <v>40</v>
      </c>
      <c r="B241" s="60" t="s">
        <v>41</v>
      </c>
      <c r="C241" s="76" t="s">
        <v>70</v>
      </c>
      <c r="D241" s="76" t="s">
        <v>70</v>
      </c>
      <c r="E241" s="76" t="s">
        <v>70</v>
      </c>
      <c r="F241" s="44" t="s">
        <v>645</v>
      </c>
      <c r="G241" s="43" t="s">
        <v>570</v>
      </c>
      <c r="H241" s="31">
        <v>0.05</v>
      </c>
      <c r="I241" s="269"/>
      <c r="J241" s="31"/>
      <c r="K241" s="31"/>
      <c r="L241" s="31"/>
      <c r="M241" s="31"/>
      <c r="N241" s="57">
        <v>0.25</v>
      </c>
      <c r="O241" s="43"/>
      <c r="P241" s="43"/>
      <c r="Q241" s="43"/>
      <c r="R241" s="43"/>
      <c r="S241" s="43"/>
      <c r="T241" s="57">
        <v>0.25</v>
      </c>
      <c r="U241" s="43"/>
      <c r="V241" s="43"/>
      <c r="W241" s="43"/>
      <c r="X241" s="43"/>
      <c r="Y241" s="43"/>
      <c r="Z241" s="57">
        <v>0.25</v>
      </c>
      <c r="AA241" s="43"/>
      <c r="AB241" s="43"/>
      <c r="AC241" s="43"/>
      <c r="AD241" s="43"/>
      <c r="AE241" s="43"/>
      <c r="AF241" s="57">
        <v>0.25</v>
      </c>
      <c r="AG241" s="43"/>
      <c r="AH241" s="31">
        <f t="shared" ref="AH241:AH247" si="20">+J241+L241+N241+P241+R241+T241+V241+X241+Z241+AB241+AD241+AF241</f>
        <v>1</v>
      </c>
      <c r="AI241" s="64">
        <v>44986</v>
      </c>
      <c r="AJ241" s="64">
        <v>45291</v>
      </c>
      <c r="AK241" s="44" t="s">
        <v>571</v>
      </c>
      <c r="AL241" s="44" t="s">
        <v>55</v>
      </c>
      <c r="AM241" s="25" t="s">
        <v>525</v>
      </c>
      <c r="AN241" s="25" t="s">
        <v>57</v>
      </c>
      <c r="AO241" s="25" t="s">
        <v>57</v>
      </c>
    </row>
    <row r="242" spans="1:41" ht="91.5">
      <c r="A242" s="43" t="s">
        <v>40</v>
      </c>
      <c r="B242" s="60" t="s">
        <v>41</v>
      </c>
      <c r="C242" s="76" t="s">
        <v>70</v>
      </c>
      <c r="D242" s="76" t="s">
        <v>70</v>
      </c>
      <c r="E242" s="76" t="s">
        <v>70</v>
      </c>
      <c r="F242" s="44" t="s">
        <v>644</v>
      </c>
      <c r="G242" s="43" t="s">
        <v>568</v>
      </c>
      <c r="H242" s="31">
        <v>0.05</v>
      </c>
      <c r="I242" s="243">
        <f>+H242+H243+H244+H245+H246+H247+H248+H249+H250+H251+H252+H253+H254+H255+H256+H257+H258+H259</f>
        <v>1.0000000000000004</v>
      </c>
      <c r="J242" s="31"/>
      <c r="K242" s="31"/>
      <c r="L242" s="31">
        <v>0.2</v>
      </c>
      <c r="M242" s="31"/>
      <c r="N242" s="31">
        <v>0.3</v>
      </c>
      <c r="O242" s="31"/>
      <c r="P242" s="31">
        <v>0.3</v>
      </c>
      <c r="Q242" s="31"/>
      <c r="R242" s="31">
        <v>0.2</v>
      </c>
      <c r="S242" s="31"/>
      <c r="T242" s="31"/>
      <c r="U242" s="31"/>
      <c r="V242" s="31"/>
      <c r="W242" s="31"/>
      <c r="X242" s="31"/>
      <c r="Y242" s="31"/>
      <c r="Z242" s="31"/>
      <c r="AA242" s="31"/>
      <c r="AB242" s="31"/>
      <c r="AC242" s="31"/>
      <c r="AD242" s="31"/>
      <c r="AE242" s="31"/>
      <c r="AF242" s="31"/>
      <c r="AG242" s="31"/>
      <c r="AH242" s="31">
        <f t="shared" si="20"/>
        <v>1</v>
      </c>
      <c r="AI242" s="64">
        <v>44958</v>
      </c>
      <c r="AJ242" s="62">
        <v>45077</v>
      </c>
      <c r="AK242" s="44" t="s">
        <v>569</v>
      </c>
      <c r="AL242" s="44" t="s">
        <v>45</v>
      </c>
      <c r="AM242" s="43" t="s">
        <v>549</v>
      </c>
      <c r="AN242" s="25" t="s">
        <v>47</v>
      </c>
      <c r="AO242" s="25" t="s">
        <v>57</v>
      </c>
    </row>
    <row r="243" spans="1:41" s="28" customFormat="1" ht="105" customHeight="1">
      <c r="A243" s="43" t="s">
        <v>40</v>
      </c>
      <c r="B243" s="60" t="s">
        <v>41</v>
      </c>
      <c r="C243" s="76" t="s">
        <v>70</v>
      </c>
      <c r="D243" s="76" t="s">
        <v>70</v>
      </c>
      <c r="E243" s="76" t="s">
        <v>70</v>
      </c>
      <c r="F243" s="44" t="s">
        <v>644</v>
      </c>
      <c r="G243" s="43" t="s">
        <v>585</v>
      </c>
      <c r="H243" s="31">
        <v>0.05</v>
      </c>
      <c r="I243" s="244"/>
      <c r="J243" s="60"/>
      <c r="K243" s="60"/>
      <c r="L243" s="60"/>
      <c r="M243" s="60"/>
      <c r="N243" s="63">
        <v>0.33</v>
      </c>
      <c r="O243" s="60"/>
      <c r="P243" s="63">
        <v>0.33</v>
      </c>
      <c r="Q243" s="60"/>
      <c r="R243" s="63">
        <v>0.34</v>
      </c>
      <c r="S243" s="60"/>
      <c r="T243" s="60"/>
      <c r="U243" s="60"/>
      <c r="V243" s="60"/>
      <c r="W243" s="60"/>
      <c r="X243" s="60"/>
      <c r="Y243" s="60"/>
      <c r="Z243" s="60"/>
      <c r="AA243" s="60"/>
      <c r="AB243" s="60"/>
      <c r="AC243" s="60"/>
      <c r="AD243" s="60"/>
      <c r="AE243" s="60"/>
      <c r="AF243" s="60"/>
      <c r="AG243" s="60"/>
      <c r="AH243" s="31">
        <f t="shared" si="20"/>
        <v>1</v>
      </c>
      <c r="AI243" s="64">
        <v>44986</v>
      </c>
      <c r="AJ243" s="64">
        <v>45077</v>
      </c>
      <c r="AK243" s="43" t="s">
        <v>586</v>
      </c>
      <c r="AL243" s="43" t="s">
        <v>703</v>
      </c>
      <c r="AM243" s="43" t="s">
        <v>549</v>
      </c>
      <c r="AN243" s="25" t="s">
        <v>47</v>
      </c>
      <c r="AO243" s="25" t="s">
        <v>57</v>
      </c>
    </row>
    <row r="244" spans="1:41" s="28" customFormat="1" ht="93.6" customHeight="1">
      <c r="A244" s="43" t="s">
        <v>40</v>
      </c>
      <c r="B244" s="60" t="s">
        <v>41</v>
      </c>
      <c r="C244" s="76" t="s">
        <v>70</v>
      </c>
      <c r="D244" s="76" t="s">
        <v>70</v>
      </c>
      <c r="E244" s="76" t="s">
        <v>70</v>
      </c>
      <c r="F244" s="44" t="s">
        <v>639</v>
      </c>
      <c r="G244" s="43" t="s">
        <v>587</v>
      </c>
      <c r="H244" s="31">
        <v>0.05</v>
      </c>
      <c r="I244" s="244"/>
      <c r="J244" s="63">
        <v>0.1</v>
      </c>
      <c r="K244" s="60"/>
      <c r="L244" s="63">
        <v>0.1</v>
      </c>
      <c r="M244" s="60"/>
      <c r="N244" s="63">
        <v>0.1</v>
      </c>
      <c r="O244" s="60"/>
      <c r="P244" s="63">
        <v>0.1</v>
      </c>
      <c r="Q244" s="60"/>
      <c r="R244" s="63">
        <v>0.1</v>
      </c>
      <c r="S244" s="60"/>
      <c r="T244" s="63">
        <v>0.1</v>
      </c>
      <c r="U244" s="60"/>
      <c r="V244" s="63">
        <v>0.1</v>
      </c>
      <c r="W244" s="60"/>
      <c r="X244" s="63">
        <v>0.1</v>
      </c>
      <c r="Y244" s="60"/>
      <c r="Z244" s="63">
        <v>0.2</v>
      </c>
      <c r="AA244" s="60"/>
      <c r="AB244" s="60"/>
      <c r="AC244" s="60"/>
      <c r="AD244" s="60"/>
      <c r="AE244" s="60"/>
      <c r="AF244" s="60"/>
      <c r="AG244" s="60"/>
      <c r="AH244" s="31">
        <f t="shared" si="20"/>
        <v>1</v>
      </c>
      <c r="AI244" s="64">
        <v>44927</v>
      </c>
      <c r="AJ244" s="64">
        <v>45199</v>
      </c>
      <c r="AK244" s="43" t="s">
        <v>588</v>
      </c>
      <c r="AL244" s="43" t="s">
        <v>703</v>
      </c>
      <c r="AM244" s="43" t="s">
        <v>549</v>
      </c>
      <c r="AN244" s="25" t="s">
        <v>47</v>
      </c>
      <c r="AO244" s="25" t="s">
        <v>57</v>
      </c>
    </row>
    <row r="245" spans="1:41" s="28" customFormat="1" ht="110.1" customHeight="1">
      <c r="A245" s="43" t="s">
        <v>40</v>
      </c>
      <c r="B245" s="60" t="s">
        <v>41</v>
      </c>
      <c r="C245" s="76" t="s">
        <v>70</v>
      </c>
      <c r="D245" s="76" t="s">
        <v>70</v>
      </c>
      <c r="E245" s="76" t="s">
        <v>70</v>
      </c>
      <c r="F245" s="44" t="s">
        <v>639</v>
      </c>
      <c r="G245" s="43" t="s">
        <v>548</v>
      </c>
      <c r="H245" s="31">
        <v>0.05</v>
      </c>
      <c r="I245" s="244"/>
      <c r="J245" s="60"/>
      <c r="K245" s="60"/>
      <c r="L245" s="60"/>
      <c r="M245" s="60"/>
      <c r="N245" s="60"/>
      <c r="O245" s="60"/>
      <c r="P245" s="63"/>
      <c r="Q245" s="60"/>
      <c r="R245" s="63"/>
      <c r="S245" s="60"/>
      <c r="T245" s="63">
        <v>1</v>
      </c>
      <c r="U245" s="60"/>
      <c r="V245" s="60"/>
      <c r="W245" s="60"/>
      <c r="X245" s="60"/>
      <c r="Y245" s="60"/>
      <c r="Z245" s="60"/>
      <c r="AA245" s="60"/>
      <c r="AB245" s="60"/>
      <c r="AC245" s="60"/>
      <c r="AD245" s="60"/>
      <c r="AE245" s="60"/>
      <c r="AF245" s="60"/>
      <c r="AG245" s="60"/>
      <c r="AH245" s="31">
        <f t="shared" si="20"/>
        <v>1</v>
      </c>
      <c r="AI245" s="64">
        <v>45078</v>
      </c>
      <c r="AJ245" s="64">
        <v>45107</v>
      </c>
      <c r="AK245" s="43" t="s">
        <v>102</v>
      </c>
      <c r="AL245" s="43" t="s">
        <v>703</v>
      </c>
      <c r="AM245" s="43" t="s">
        <v>549</v>
      </c>
      <c r="AN245" s="25" t="s">
        <v>47</v>
      </c>
      <c r="AO245" s="25" t="s">
        <v>57</v>
      </c>
    </row>
    <row r="246" spans="1:41" s="28" customFormat="1" ht="76.5">
      <c r="A246" s="43" t="s">
        <v>40</v>
      </c>
      <c r="B246" s="60" t="s">
        <v>41</v>
      </c>
      <c r="C246" s="76" t="s">
        <v>70</v>
      </c>
      <c r="D246" s="76" t="s">
        <v>70</v>
      </c>
      <c r="E246" s="76" t="s">
        <v>70</v>
      </c>
      <c r="F246" s="44" t="s">
        <v>639</v>
      </c>
      <c r="G246" s="43" t="s">
        <v>550</v>
      </c>
      <c r="H246" s="31">
        <v>0.05</v>
      </c>
      <c r="I246" s="244"/>
      <c r="J246" s="60"/>
      <c r="K246" s="60"/>
      <c r="L246" s="60"/>
      <c r="M246" s="60"/>
      <c r="N246" s="60"/>
      <c r="O246" s="60"/>
      <c r="P246" s="63">
        <v>0.5</v>
      </c>
      <c r="Q246" s="60"/>
      <c r="R246" s="60"/>
      <c r="S246" s="60"/>
      <c r="T246" s="60"/>
      <c r="U246" s="60"/>
      <c r="V246" s="60"/>
      <c r="W246" s="60"/>
      <c r="X246" s="60"/>
      <c r="Y246" s="60"/>
      <c r="Z246" s="63">
        <v>0.5</v>
      </c>
      <c r="AA246" s="60"/>
      <c r="AB246" s="63"/>
      <c r="AC246" s="60"/>
      <c r="AD246" s="60"/>
      <c r="AE246" s="60"/>
      <c r="AF246" s="60"/>
      <c r="AG246" s="60"/>
      <c r="AH246" s="31">
        <f t="shared" si="20"/>
        <v>1</v>
      </c>
      <c r="AI246" s="64">
        <v>45017</v>
      </c>
      <c r="AJ246" s="64">
        <v>45199</v>
      </c>
      <c r="AK246" s="43" t="s">
        <v>551</v>
      </c>
      <c r="AL246" s="43" t="s">
        <v>703</v>
      </c>
      <c r="AM246" s="43" t="s">
        <v>549</v>
      </c>
      <c r="AN246" s="25" t="s">
        <v>47</v>
      </c>
      <c r="AO246" s="25" t="s">
        <v>57</v>
      </c>
    </row>
    <row r="247" spans="1:41" s="28" customFormat="1" ht="76.5">
      <c r="A247" s="43" t="s">
        <v>40</v>
      </c>
      <c r="B247" s="60" t="s">
        <v>41</v>
      </c>
      <c r="C247" s="76" t="s">
        <v>70</v>
      </c>
      <c r="D247" s="76" t="s">
        <v>70</v>
      </c>
      <c r="E247" s="76" t="s">
        <v>70</v>
      </c>
      <c r="F247" s="44" t="s">
        <v>639</v>
      </c>
      <c r="G247" s="43" t="s">
        <v>552</v>
      </c>
      <c r="H247" s="31">
        <v>0.05</v>
      </c>
      <c r="I247" s="244"/>
      <c r="J247" s="60"/>
      <c r="K247" s="60"/>
      <c r="L247" s="60"/>
      <c r="M247" s="60"/>
      <c r="N247" s="63">
        <v>0.25</v>
      </c>
      <c r="O247" s="60"/>
      <c r="P247" s="60"/>
      <c r="Q247" s="60"/>
      <c r="R247" s="60"/>
      <c r="S247" s="60"/>
      <c r="T247" s="63">
        <v>0.25</v>
      </c>
      <c r="U247" s="60"/>
      <c r="V247" s="60"/>
      <c r="W247" s="60"/>
      <c r="X247" s="60"/>
      <c r="Y247" s="60"/>
      <c r="Z247" s="63">
        <v>0.25</v>
      </c>
      <c r="AA247" s="60"/>
      <c r="AB247" s="60"/>
      <c r="AC247" s="60"/>
      <c r="AD247" s="60"/>
      <c r="AE247" s="60"/>
      <c r="AF247" s="63">
        <v>0.25</v>
      </c>
      <c r="AG247" s="60"/>
      <c r="AH247" s="31">
        <f t="shared" si="20"/>
        <v>1</v>
      </c>
      <c r="AI247" s="64">
        <v>44986</v>
      </c>
      <c r="AJ247" s="64">
        <v>45291</v>
      </c>
      <c r="AK247" s="43" t="s">
        <v>553</v>
      </c>
      <c r="AL247" s="43" t="s">
        <v>703</v>
      </c>
      <c r="AM247" s="43" t="s">
        <v>549</v>
      </c>
      <c r="AN247" s="25" t="s">
        <v>47</v>
      </c>
      <c r="AO247" s="25" t="s">
        <v>57</v>
      </c>
    </row>
    <row r="248" spans="1:41" s="28" customFormat="1" ht="88.5" customHeight="1">
      <c r="A248" s="43" t="s">
        <v>40</v>
      </c>
      <c r="B248" s="60" t="s">
        <v>41</v>
      </c>
      <c r="C248" s="50" t="s">
        <v>70</v>
      </c>
      <c r="D248" s="50" t="s">
        <v>70</v>
      </c>
      <c r="E248" s="50" t="s">
        <v>70</v>
      </c>
      <c r="F248" s="44" t="s">
        <v>639</v>
      </c>
      <c r="G248" s="43" t="s">
        <v>622</v>
      </c>
      <c r="H248" s="31">
        <v>0.1</v>
      </c>
      <c r="I248" s="244"/>
      <c r="J248" s="43"/>
      <c r="K248" s="43"/>
      <c r="L248" s="43"/>
      <c r="M248" s="43"/>
      <c r="N248" s="43"/>
      <c r="O248" s="43"/>
      <c r="P248" s="43"/>
      <c r="Q248" s="43"/>
      <c r="R248" s="57">
        <v>0.2</v>
      </c>
      <c r="S248" s="43"/>
      <c r="T248" s="57">
        <v>0.2</v>
      </c>
      <c r="U248" s="43"/>
      <c r="V248" s="57">
        <v>0.2</v>
      </c>
      <c r="W248" s="43"/>
      <c r="X248" s="57">
        <v>0.2</v>
      </c>
      <c r="Y248" s="43"/>
      <c r="Z248" s="57">
        <v>0.2</v>
      </c>
      <c r="AA248" s="43"/>
      <c r="AB248" s="43"/>
      <c r="AC248" s="43"/>
      <c r="AD248" s="43"/>
      <c r="AE248" s="43"/>
      <c r="AF248" s="43"/>
      <c r="AG248" s="43"/>
      <c r="AH248" s="31">
        <f t="shared" ref="AH248" si="21">+J248+L248+N248+P248+R248+T248+V248+X248+Z248+AB248+AD248+AF248</f>
        <v>1</v>
      </c>
      <c r="AI248" s="64">
        <v>45047</v>
      </c>
      <c r="AJ248" s="49">
        <v>45199</v>
      </c>
      <c r="AK248" s="43" t="s">
        <v>623</v>
      </c>
      <c r="AL248" s="43" t="s">
        <v>703</v>
      </c>
      <c r="AM248" s="43" t="s">
        <v>549</v>
      </c>
      <c r="AN248" s="25" t="s">
        <v>47</v>
      </c>
      <c r="AO248" s="25" t="s">
        <v>57</v>
      </c>
    </row>
    <row r="249" spans="1:41" ht="76.5">
      <c r="A249" s="43" t="s">
        <v>40</v>
      </c>
      <c r="B249" s="60" t="s">
        <v>41</v>
      </c>
      <c r="C249" s="47" t="s">
        <v>70</v>
      </c>
      <c r="D249" s="47" t="s">
        <v>70</v>
      </c>
      <c r="E249" s="47" t="s">
        <v>70</v>
      </c>
      <c r="F249" s="44" t="s">
        <v>639</v>
      </c>
      <c r="G249" s="47" t="s">
        <v>632</v>
      </c>
      <c r="H249" s="31">
        <v>0.1</v>
      </c>
      <c r="I249" s="244"/>
      <c r="J249" s="47" t="s">
        <v>127</v>
      </c>
      <c r="K249" s="47" t="s">
        <v>127</v>
      </c>
      <c r="L249" s="58">
        <v>0.2</v>
      </c>
      <c r="M249" s="47" t="s">
        <v>127</v>
      </c>
      <c r="N249" s="58">
        <v>0.2</v>
      </c>
      <c r="O249" s="47" t="s">
        <v>127</v>
      </c>
      <c r="P249" s="58">
        <v>0.2</v>
      </c>
      <c r="Q249" s="47" t="s">
        <v>127</v>
      </c>
      <c r="R249" s="58">
        <v>0.2</v>
      </c>
      <c r="S249" s="47" t="s">
        <v>127</v>
      </c>
      <c r="T249" s="58">
        <v>0.1</v>
      </c>
      <c r="U249" s="47" t="s">
        <v>127</v>
      </c>
      <c r="V249" s="58">
        <v>0.02</v>
      </c>
      <c r="W249" s="47" t="s">
        <v>127</v>
      </c>
      <c r="X249" s="58">
        <v>0.02</v>
      </c>
      <c r="Y249" s="58" t="s">
        <v>127</v>
      </c>
      <c r="Z249" s="58">
        <v>0.02</v>
      </c>
      <c r="AA249" s="58" t="s">
        <v>127</v>
      </c>
      <c r="AB249" s="58">
        <v>0.02</v>
      </c>
      <c r="AC249" s="58" t="s">
        <v>127</v>
      </c>
      <c r="AD249" s="58">
        <v>0.02</v>
      </c>
      <c r="AE249" s="58" t="s">
        <v>127</v>
      </c>
      <c r="AF249" s="58" t="s">
        <v>127</v>
      </c>
      <c r="AG249" s="58" t="s">
        <v>127</v>
      </c>
      <c r="AH249" s="215">
        <f>+L249+N249+P249+R249+T249+V249+X249+Z249+AB249+AD249</f>
        <v>1</v>
      </c>
      <c r="AI249" s="216">
        <v>44958</v>
      </c>
      <c r="AJ249" s="59">
        <v>45260</v>
      </c>
      <c r="AK249" s="47" t="s">
        <v>633</v>
      </c>
      <c r="AL249" s="43" t="s">
        <v>703</v>
      </c>
      <c r="AM249" s="43" t="s">
        <v>549</v>
      </c>
      <c r="AN249" s="47" t="s">
        <v>47</v>
      </c>
      <c r="AO249" s="47" t="s">
        <v>57</v>
      </c>
    </row>
    <row r="250" spans="1:41" s="28" customFormat="1" ht="103.5" customHeight="1">
      <c r="A250" s="43" t="s">
        <v>40</v>
      </c>
      <c r="B250" s="60" t="s">
        <v>41</v>
      </c>
      <c r="C250" s="76" t="s">
        <v>70</v>
      </c>
      <c r="D250" s="76" t="s">
        <v>70</v>
      </c>
      <c r="E250" s="76" t="s">
        <v>70</v>
      </c>
      <c r="F250" s="44" t="s">
        <v>650</v>
      </c>
      <c r="G250" s="43" t="s">
        <v>591</v>
      </c>
      <c r="H250" s="33">
        <v>0.04</v>
      </c>
      <c r="I250" s="244"/>
      <c r="J250" s="60"/>
      <c r="K250" s="60"/>
      <c r="L250" s="60"/>
      <c r="M250" s="60"/>
      <c r="N250" s="63">
        <v>0.1</v>
      </c>
      <c r="O250" s="60"/>
      <c r="P250" s="63">
        <v>0.2</v>
      </c>
      <c r="Q250" s="60"/>
      <c r="R250" s="63">
        <v>0.2</v>
      </c>
      <c r="S250" s="60"/>
      <c r="T250" s="63">
        <v>0.2</v>
      </c>
      <c r="U250" s="60"/>
      <c r="V250" s="63">
        <v>0.1</v>
      </c>
      <c r="W250" s="60"/>
      <c r="X250" s="63">
        <v>0.2</v>
      </c>
      <c r="Y250" s="60"/>
      <c r="Z250" s="60"/>
      <c r="AA250" s="60"/>
      <c r="AB250" s="60"/>
      <c r="AC250" s="60"/>
      <c r="AD250" s="60"/>
      <c r="AE250" s="60"/>
      <c r="AF250" s="60"/>
      <c r="AG250" s="60"/>
      <c r="AH250" s="31">
        <f t="shared" ref="AH250:AH255" si="22">+J250+L250+N250+P250+R250+T250+V250+X250+Z250+AB250+AD250+AF250</f>
        <v>1</v>
      </c>
      <c r="AI250" s="64">
        <v>44986</v>
      </c>
      <c r="AJ250" s="64">
        <v>45169</v>
      </c>
      <c r="AK250" s="44" t="s">
        <v>592</v>
      </c>
      <c r="AL250" s="43" t="s">
        <v>703</v>
      </c>
      <c r="AM250" s="43" t="s">
        <v>549</v>
      </c>
      <c r="AN250" s="25" t="s">
        <v>47</v>
      </c>
      <c r="AO250" s="25" t="s">
        <v>57</v>
      </c>
    </row>
    <row r="251" spans="1:41" ht="88.5" customHeight="1">
      <c r="A251" s="43" t="s">
        <v>40</v>
      </c>
      <c r="B251" s="60" t="s">
        <v>41</v>
      </c>
      <c r="C251" s="76" t="s">
        <v>70</v>
      </c>
      <c r="D251" s="76" t="s">
        <v>70</v>
      </c>
      <c r="E251" s="76" t="s">
        <v>70</v>
      </c>
      <c r="F251" s="44" t="s">
        <v>650</v>
      </c>
      <c r="G251" s="43" t="s">
        <v>668</v>
      </c>
      <c r="H251" s="33">
        <v>0.04</v>
      </c>
      <c r="I251" s="244"/>
      <c r="J251" s="31"/>
      <c r="K251" s="31"/>
      <c r="L251" s="31">
        <v>0.25</v>
      </c>
      <c r="M251" s="31"/>
      <c r="N251" s="31"/>
      <c r="O251" s="31"/>
      <c r="P251" s="31"/>
      <c r="Q251" s="31"/>
      <c r="R251" s="31">
        <v>0.25</v>
      </c>
      <c r="S251" s="31"/>
      <c r="T251" s="31"/>
      <c r="U251" s="31"/>
      <c r="V251" s="31"/>
      <c r="W251" s="31"/>
      <c r="X251" s="31">
        <v>0.25</v>
      </c>
      <c r="Y251" s="31"/>
      <c r="Z251" s="31"/>
      <c r="AA251" s="31"/>
      <c r="AB251" s="31"/>
      <c r="AC251" s="31"/>
      <c r="AD251" s="31">
        <v>0.25</v>
      </c>
      <c r="AE251" s="31"/>
      <c r="AF251" s="31"/>
      <c r="AG251" s="31"/>
      <c r="AH251" s="31">
        <f t="shared" si="22"/>
        <v>1</v>
      </c>
      <c r="AI251" s="64">
        <v>44958</v>
      </c>
      <c r="AJ251" s="62">
        <v>45260</v>
      </c>
      <c r="AK251" s="44" t="s">
        <v>575</v>
      </c>
      <c r="AL251" s="44" t="s">
        <v>45</v>
      </c>
      <c r="AM251" s="43" t="s">
        <v>549</v>
      </c>
      <c r="AN251" s="25" t="s">
        <v>47</v>
      </c>
      <c r="AO251" s="25" t="s">
        <v>57</v>
      </c>
    </row>
    <row r="252" spans="1:41" ht="98.25" customHeight="1">
      <c r="A252" s="43" t="s">
        <v>40</v>
      </c>
      <c r="B252" s="60" t="s">
        <v>41</v>
      </c>
      <c r="C252" s="76" t="s">
        <v>70</v>
      </c>
      <c r="D252" s="76" t="s">
        <v>70</v>
      </c>
      <c r="E252" s="76" t="s">
        <v>70</v>
      </c>
      <c r="F252" s="44" t="s">
        <v>650</v>
      </c>
      <c r="G252" s="43" t="s">
        <v>595</v>
      </c>
      <c r="H252" s="33">
        <v>0.04</v>
      </c>
      <c r="I252" s="244"/>
      <c r="J252" s="31"/>
      <c r="K252" s="31"/>
      <c r="L252" s="31"/>
      <c r="M252" s="31"/>
      <c r="N252" s="31">
        <v>0.33333000000000002</v>
      </c>
      <c r="O252" s="31"/>
      <c r="P252" s="31"/>
      <c r="Q252" s="31"/>
      <c r="R252" s="31"/>
      <c r="S252" s="31"/>
      <c r="T252" s="31"/>
      <c r="U252" s="31"/>
      <c r="V252" s="31">
        <v>0.33333000000000002</v>
      </c>
      <c r="W252" s="31"/>
      <c r="X252" s="31"/>
      <c r="Y252" s="31"/>
      <c r="Z252" s="31"/>
      <c r="AA252" s="31"/>
      <c r="AB252" s="31"/>
      <c r="AC252" s="31"/>
      <c r="AD252" s="31">
        <v>0.33333000000000002</v>
      </c>
      <c r="AE252" s="31"/>
      <c r="AF252" s="31"/>
      <c r="AG252" s="31"/>
      <c r="AH252" s="31">
        <f t="shared" si="22"/>
        <v>0.99999000000000005</v>
      </c>
      <c r="AI252" s="64">
        <v>44986</v>
      </c>
      <c r="AJ252" s="62">
        <v>45260</v>
      </c>
      <c r="AK252" s="44" t="s">
        <v>575</v>
      </c>
      <c r="AL252" s="44" t="s">
        <v>55</v>
      </c>
      <c r="AM252" s="25" t="s">
        <v>745</v>
      </c>
      <c r="AN252" s="25" t="s">
        <v>56</v>
      </c>
      <c r="AO252" s="25" t="s">
        <v>57</v>
      </c>
    </row>
    <row r="253" spans="1:41" s="28" customFormat="1" ht="94.5" customHeight="1">
      <c r="A253" s="43" t="s">
        <v>40</v>
      </c>
      <c r="B253" s="60" t="s">
        <v>41</v>
      </c>
      <c r="C253" s="76" t="s">
        <v>70</v>
      </c>
      <c r="D253" s="76" t="s">
        <v>70</v>
      </c>
      <c r="E253" s="76" t="s">
        <v>70</v>
      </c>
      <c r="F253" s="44" t="s">
        <v>640</v>
      </c>
      <c r="G253" s="43" t="s">
        <v>554</v>
      </c>
      <c r="H253" s="31">
        <v>0.05</v>
      </c>
      <c r="I253" s="244"/>
      <c r="J253" s="60"/>
      <c r="K253" s="60"/>
      <c r="L253" s="60"/>
      <c r="M253" s="60"/>
      <c r="N253" s="60"/>
      <c r="O253" s="60"/>
      <c r="P253" s="63"/>
      <c r="Q253" s="60"/>
      <c r="R253" s="63">
        <v>0.5</v>
      </c>
      <c r="S253" s="60"/>
      <c r="T253" s="60"/>
      <c r="U253" s="60"/>
      <c r="V253" s="60"/>
      <c r="W253" s="60"/>
      <c r="X253" s="60"/>
      <c r="Y253" s="60"/>
      <c r="Z253" s="60"/>
      <c r="AA253" s="60"/>
      <c r="AB253" s="63">
        <v>0.5</v>
      </c>
      <c r="AC253" s="60"/>
      <c r="AD253" s="60"/>
      <c r="AE253" s="60"/>
      <c r="AF253" s="60"/>
      <c r="AG253" s="60"/>
      <c r="AH253" s="31">
        <f t="shared" si="22"/>
        <v>1</v>
      </c>
      <c r="AI253" s="64">
        <v>45047</v>
      </c>
      <c r="AJ253" s="64">
        <v>45230</v>
      </c>
      <c r="AK253" s="43" t="s">
        <v>551</v>
      </c>
      <c r="AL253" s="43" t="s">
        <v>703</v>
      </c>
      <c r="AM253" s="43" t="s">
        <v>549</v>
      </c>
      <c r="AN253" s="25" t="s">
        <v>47</v>
      </c>
      <c r="AO253" s="25" t="s">
        <v>57</v>
      </c>
    </row>
    <row r="254" spans="1:41" s="28" customFormat="1" ht="91.5" customHeight="1">
      <c r="A254" s="43" t="s">
        <v>40</v>
      </c>
      <c r="B254" s="60" t="s">
        <v>41</v>
      </c>
      <c r="C254" s="76" t="s">
        <v>70</v>
      </c>
      <c r="D254" s="76" t="s">
        <v>70</v>
      </c>
      <c r="E254" s="76" t="s">
        <v>70</v>
      </c>
      <c r="F254" s="44" t="s">
        <v>640</v>
      </c>
      <c r="G254" s="43" t="s">
        <v>555</v>
      </c>
      <c r="H254" s="31">
        <v>0.05</v>
      </c>
      <c r="I254" s="244"/>
      <c r="J254" s="60"/>
      <c r="K254" s="60"/>
      <c r="L254" s="63">
        <v>0.5</v>
      </c>
      <c r="M254" s="60"/>
      <c r="N254" s="63">
        <v>0.5</v>
      </c>
      <c r="O254" s="60"/>
      <c r="P254" s="60"/>
      <c r="Q254" s="60"/>
      <c r="R254" s="60"/>
      <c r="S254" s="60"/>
      <c r="T254" s="60"/>
      <c r="U254" s="60"/>
      <c r="V254" s="60"/>
      <c r="W254" s="60"/>
      <c r="X254" s="60"/>
      <c r="Y254" s="60"/>
      <c r="Z254" s="60"/>
      <c r="AA254" s="60"/>
      <c r="AB254" s="60"/>
      <c r="AC254" s="60"/>
      <c r="AD254" s="60"/>
      <c r="AE254" s="60"/>
      <c r="AF254" s="60"/>
      <c r="AG254" s="60"/>
      <c r="AH254" s="31">
        <f t="shared" si="22"/>
        <v>1</v>
      </c>
      <c r="AI254" s="64">
        <v>44958</v>
      </c>
      <c r="AJ254" s="64">
        <v>45016</v>
      </c>
      <c r="AK254" s="43" t="s">
        <v>556</v>
      </c>
      <c r="AL254" s="43" t="s">
        <v>703</v>
      </c>
      <c r="AM254" s="43" t="s">
        <v>549</v>
      </c>
      <c r="AN254" s="25" t="s">
        <v>47</v>
      </c>
      <c r="AO254" s="25" t="s">
        <v>57</v>
      </c>
    </row>
    <row r="255" spans="1:41" s="28" customFormat="1" ht="108" customHeight="1">
      <c r="A255" s="43" t="s">
        <v>40</v>
      </c>
      <c r="B255" s="60" t="s">
        <v>41</v>
      </c>
      <c r="C255" s="76" t="s">
        <v>70</v>
      </c>
      <c r="D255" s="76" t="s">
        <v>70</v>
      </c>
      <c r="E255" s="76" t="s">
        <v>70</v>
      </c>
      <c r="F255" s="44" t="s">
        <v>640</v>
      </c>
      <c r="G255" s="43" t="s">
        <v>557</v>
      </c>
      <c r="H255" s="31">
        <v>0.05</v>
      </c>
      <c r="I255" s="244"/>
      <c r="J255" s="60"/>
      <c r="K255" s="60"/>
      <c r="L255" s="60"/>
      <c r="M255" s="60"/>
      <c r="N255" s="60"/>
      <c r="O255" s="60"/>
      <c r="P255" s="63">
        <v>0.1</v>
      </c>
      <c r="Q255" s="60"/>
      <c r="R255" s="63">
        <v>0.1</v>
      </c>
      <c r="S255" s="60"/>
      <c r="T255" s="63">
        <v>0.1</v>
      </c>
      <c r="U255" s="60"/>
      <c r="V255" s="63">
        <v>0.1</v>
      </c>
      <c r="W255" s="60"/>
      <c r="X255" s="63">
        <v>0.1</v>
      </c>
      <c r="Y255" s="60"/>
      <c r="Z255" s="63">
        <v>0.1</v>
      </c>
      <c r="AA255" s="60"/>
      <c r="AB255" s="63">
        <v>0.15</v>
      </c>
      <c r="AC255" s="60"/>
      <c r="AD255" s="63">
        <v>0.1</v>
      </c>
      <c r="AE255" s="60"/>
      <c r="AF255" s="63">
        <v>0.15</v>
      </c>
      <c r="AG255" s="60"/>
      <c r="AH255" s="31">
        <f t="shared" si="22"/>
        <v>1</v>
      </c>
      <c r="AI255" s="64">
        <v>45017</v>
      </c>
      <c r="AJ255" s="64">
        <v>45291</v>
      </c>
      <c r="AK255" s="43" t="s">
        <v>558</v>
      </c>
      <c r="AL255" s="43" t="s">
        <v>703</v>
      </c>
      <c r="AM255" s="43" t="s">
        <v>535</v>
      </c>
      <c r="AN255" s="25" t="s">
        <v>536</v>
      </c>
      <c r="AO255" s="25" t="s">
        <v>57</v>
      </c>
    </row>
    <row r="256" spans="1:41" ht="96.75" customHeight="1">
      <c r="A256" s="43" t="s">
        <v>40</v>
      </c>
      <c r="B256" s="60" t="s">
        <v>41</v>
      </c>
      <c r="C256" s="76" t="s">
        <v>70</v>
      </c>
      <c r="D256" s="76" t="s">
        <v>70</v>
      </c>
      <c r="E256" s="76" t="s">
        <v>70</v>
      </c>
      <c r="F256" s="44" t="s">
        <v>647</v>
      </c>
      <c r="G256" s="43" t="s">
        <v>669</v>
      </c>
      <c r="H256" s="31">
        <v>0.03</v>
      </c>
      <c r="I256" s="244"/>
      <c r="J256" s="31"/>
      <c r="K256" s="31"/>
      <c r="L256" s="31"/>
      <c r="M256" s="31"/>
      <c r="N256" s="31"/>
      <c r="O256" s="31"/>
      <c r="P256" s="31">
        <v>0.33329999999999999</v>
      </c>
      <c r="Q256" s="31"/>
      <c r="R256" s="31"/>
      <c r="S256" s="31"/>
      <c r="T256" s="31"/>
      <c r="U256" s="31"/>
      <c r="V256" s="31">
        <v>0.33329999999999999</v>
      </c>
      <c r="W256" s="31"/>
      <c r="X256" s="31"/>
      <c r="Y256" s="31"/>
      <c r="Z256" s="31"/>
      <c r="AA256" s="31"/>
      <c r="AB256" s="31"/>
      <c r="AC256" s="31"/>
      <c r="AD256" s="31">
        <v>0.33329999999999999</v>
      </c>
      <c r="AE256" s="31"/>
      <c r="AF256" s="31"/>
      <c r="AG256" s="31"/>
      <c r="AH256" s="31">
        <f t="shared" ref="AH256:AH257" si="23">+J256+L256+N256+P256+R256+T256+V256+X256+Z256+AB256+AD256+AF256</f>
        <v>0.99990000000000001</v>
      </c>
      <c r="AI256" s="64">
        <v>45017</v>
      </c>
      <c r="AJ256" s="62">
        <v>45260</v>
      </c>
      <c r="AK256" s="44" t="s">
        <v>580</v>
      </c>
      <c r="AL256" s="44" t="s">
        <v>45</v>
      </c>
      <c r="AM256" s="43" t="s">
        <v>549</v>
      </c>
      <c r="AN256" s="25" t="s">
        <v>47</v>
      </c>
      <c r="AO256" s="25" t="s">
        <v>57</v>
      </c>
    </row>
    <row r="257" spans="1:115" ht="102.75" customHeight="1">
      <c r="A257" s="43" t="s">
        <v>40</v>
      </c>
      <c r="B257" s="60" t="s">
        <v>41</v>
      </c>
      <c r="C257" s="76" t="s">
        <v>70</v>
      </c>
      <c r="D257" s="76" t="s">
        <v>70</v>
      </c>
      <c r="E257" s="76" t="s">
        <v>70</v>
      </c>
      <c r="F257" s="44" t="s">
        <v>647</v>
      </c>
      <c r="G257" s="43" t="s">
        <v>581</v>
      </c>
      <c r="H257" s="31">
        <v>0.05</v>
      </c>
      <c r="I257" s="244"/>
      <c r="J257" s="31"/>
      <c r="K257" s="31"/>
      <c r="L257" s="31"/>
      <c r="M257" s="31"/>
      <c r="N257" s="31">
        <v>0.25</v>
      </c>
      <c r="O257" s="31"/>
      <c r="P257" s="31"/>
      <c r="Q257" s="31"/>
      <c r="R257" s="31"/>
      <c r="S257" s="31"/>
      <c r="T257" s="31">
        <v>0.25</v>
      </c>
      <c r="U257" s="31"/>
      <c r="V257" s="31"/>
      <c r="W257" s="31"/>
      <c r="X257" s="31"/>
      <c r="Y257" s="31"/>
      <c r="Z257" s="31">
        <v>0.25</v>
      </c>
      <c r="AA257" s="31"/>
      <c r="AB257" s="31"/>
      <c r="AC257" s="31"/>
      <c r="AD257" s="31"/>
      <c r="AE257" s="31"/>
      <c r="AF257" s="31">
        <v>0.25</v>
      </c>
      <c r="AG257" s="31"/>
      <c r="AH257" s="31">
        <f t="shared" si="23"/>
        <v>1</v>
      </c>
      <c r="AI257" s="64">
        <v>44986</v>
      </c>
      <c r="AJ257" s="62">
        <v>45291</v>
      </c>
      <c r="AK257" s="44" t="s">
        <v>582</v>
      </c>
      <c r="AL257" s="44" t="s">
        <v>45</v>
      </c>
      <c r="AM257" s="43" t="s">
        <v>549</v>
      </c>
      <c r="AN257" s="25" t="s">
        <v>47</v>
      </c>
      <c r="AO257" s="25" t="s">
        <v>57</v>
      </c>
    </row>
    <row r="258" spans="1:115" s="28" customFormat="1" ht="101.25" customHeight="1">
      <c r="A258" s="43" t="s">
        <v>40</v>
      </c>
      <c r="B258" s="60" t="s">
        <v>41</v>
      </c>
      <c r="C258" s="76" t="s">
        <v>70</v>
      </c>
      <c r="D258" s="76" t="s">
        <v>70</v>
      </c>
      <c r="E258" s="76" t="s">
        <v>70</v>
      </c>
      <c r="F258" s="44" t="s">
        <v>647</v>
      </c>
      <c r="G258" s="43" t="s">
        <v>583</v>
      </c>
      <c r="H258" s="33">
        <v>0.05</v>
      </c>
      <c r="I258" s="244"/>
      <c r="J258" s="60"/>
      <c r="K258" s="60"/>
      <c r="L258" s="60"/>
      <c r="M258" s="60"/>
      <c r="N258" s="60"/>
      <c r="O258" s="60"/>
      <c r="P258" s="60"/>
      <c r="Q258" s="60"/>
      <c r="R258" s="60"/>
      <c r="S258" s="60"/>
      <c r="T258" s="63">
        <v>0.33</v>
      </c>
      <c r="U258" s="60"/>
      <c r="V258" s="63">
        <v>0.33</v>
      </c>
      <c r="W258" s="60"/>
      <c r="X258" s="63">
        <v>0.34</v>
      </c>
      <c r="Y258" s="60"/>
      <c r="Z258" s="60"/>
      <c r="AA258" s="60"/>
      <c r="AB258" s="60"/>
      <c r="AC258" s="60"/>
      <c r="AD258" s="60"/>
      <c r="AE258" s="60"/>
      <c r="AF258" s="60"/>
      <c r="AG258" s="60"/>
      <c r="AH258" s="31">
        <f>+J258+L258+N258+P258+R258+T258+V258+X258+Z258+AB258+AD258+AF258</f>
        <v>1</v>
      </c>
      <c r="AI258" s="64">
        <v>45078</v>
      </c>
      <c r="AJ258" s="64">
        <v>45169</v>
      </c>
      <c r="AK258" s="43" t="s">
        <v>584</v>
      </c>
      <c r="AL258" s="43" t="s">
        <v>703</v>
      </c>
      <c r="AM258" s="43" t="s">
        <v>549</v>
      </c>
      <c r="AN258" s="25" t="s">
        <v>47</v>
      </c>
      <c r="AO258" s="25" t="s">
        <v>57</v>
      </c>
    </row>
    <row r="259" spans="1:115" ht="115.5" customHeight="1">
      <c r="A259" s="43" t="s">
        <v>40</v>
      </c>
      <c r="B259" s="60" t="s">
        <v>203</v>
      </c>
      <c r="C259" s="76" t="s">
        <v>70</v>
      </c>
      <c r="D259" s="60" t="s">
        <v>70</v>
      </c>
      <c r="E259" s="60" t="s">
        <v>70</v>
      </c>
      <c r="F259" s="44" t="s">
        <v>760</v>
      </c>
      <c r="G259" s="43" t="s">
        <v>539</v>
      </c>
      <c r="H259" s="33">
        <v>0.1</v>
      </c>
      <c r="I259" s="245"/>
      <c r="J259" s="33"/>
      <c r="K259" s="33"/>
      <c r="L259" s="33"/>
      <c r="M259" s="33"/>
      <c r="N259" s="33"/>
      <c r="O259" s="33"/>
      <c r="P259" s="33">
        <v>0.5</v>
      </c>
      <c r="Q259" s="33"/>
      <c r="R259" s="33"/>
      <c r="S259" s="33"/>
      <c r="T259" s="33"/>
      <c r="U259" s="33"/>
      <c r="V259" s="33"/>
      <c r="W259" s="33"/>
      <c r="X259" s="33"/>
      <c r="Y259" s="33"/>
      <c r="Z259" s="33"/>
      <c r="AA259" s="33"/>
      <c r="AB259" s="33">
        <v>0.5</v>
      </c>
      <c r="AC259" s="33"/>
      <c r="AD259" s="33"/>
      <c r="AE259" s="33"/>
      <c r="AF259" s="33"/>
      <c r="AG259" s="33"/>
      <c r="AH259" s="33">
        <f t="shared" ref="AH259" si="24">J259+L259+N259+P259+R259+T259+V259+X259+Z259+AB259+AD259+AF259</f>
        <v>1</v>
      </c>
      <c r="AI259" s="64">
        <v>45017</v>
      </c>
      <c r="AJ259" s="64">
        <v>45230</v>
      </c>
      <c r="AK259" s="43" t="s">
        <v>540</v>
      </c>
      <c r="AL259" s="43" t="s">
        <v>541</v>
      </c>
      <c r="AM259" s="43" t="s">
        <v>872</v>
      </c>
      <c r="AN259" s="43" t="s">
        <v>200</v>
      </c>
      <c r="AO259" s="43" t="s">
        <v>200</v>
      </c>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row>
    <row r="260" spans="1:115" ht="93.75" customHeight="1">
      <c r="A260" s="43" t="s">
        <v>40</v>
      </c>
      <c r="B260" s="60" t="s">
        <v>41</v>
      </c>
      <c r="C260" s="76" t="s">
        <v>70</v>
      </c>
      <c r="D260" s="76" t="s">
        <v>70</v>
      </c>
      <c r="E260" s="76" t="s">
        <v>70</v>
      </c>
      <c r="F260" s="45" t="s">
        <v>648</v>
      </c>
      <c r="G260" s="43" t="s">
        <v>680</v>
      </c>
      <c r="H260" s="33">
        <v>0.5</v>
      </c>
      <c r="I260" s="261">
        <f>+H260+H261</f>
        <v>1</v>
      </c>
      <c r="J260" s="31">
        <v>1</v>
      </c>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f t="shared" ref="AH260" si="25">+J260+L260+N260+P260+R260+T260+V260+X260+Z260+AB260+AD260+AF260</f>
        <v>1</v>
      </c>
      <c r="AI260" s="64">
        <v>44928</v>
      </c>
      <c r="AJ260" s="62">
        <v>44957</v>
      </c>
      <c r="AK260" s="44" t="s">
        <v>729</v>
      </c>
      <c r="AL260" s="44" t="s">
        <v>429</v>
      </c>
      <c r="AM260" s="44" t="s">
        <v>525</v>
      </c>
      <c r="AN260" s="25" t="s">
        <v>430</v>
      </c>
      <c r="AO260" s="25" t="s">
        <v>57</v>
      </c>
    </row>
    <row r="261" spans="1:115" ht="90.75" customHeight="1">
      <c r="A261" s="43" t="s">
        <v>40</v>
      </c>
      <c r="B261" s="60" t="s">
        <v>41</v>
      </c>
      <c r="C261" s="76" t="s">
        <v>70</v>
      </c>
      <c r="D261" s="76" t="s">
        <v>70</v>
      </c>
      <c r="E261" s="76" t="s">
        <v>70</v>
      </c>
      <c r="F261" s="45" t="s">
        <v>676</v>
      </c>
      <c r="G261" s="43" t="s">
        <v>677</v>
      </c>
      <c r="H261" s="33">
        <v>0.5</v>
      </c>
      <c r="I261" s="262"/>
      <c r="J261" s="31"/>
      <c r="K261" s="31"/>
      <c r="L261" s="31"/>
      <c r="M261" s="31"/>
      <c r="N261" s="31"/>
      <c r="O261" s="31"/>
      <c r="P261" s="31"/>
      <c r="Q261" s="31"/>
      <c r="R261" s="31"/>
      <c r="S261" s="31"/>
      <c r="T261" s="31"/>
      <c r="U261" s="31"/>
      <c r="V261" s="31"/>
      <c r="W261" s="31"/>
      <c r="X261" s="31">
        <v>0.5</v>
      </c>
      <c r="Y261" s="31"/>
      <c r="Z261" s="31">
        <v>0.5</v>
      </c>
      <c r="AA261" s="31"/>
      <c r="AB261" s="31"/>
      <c r="AC261" s="31"/>
      <c r="AD261" s="31"/>
      <c r="AE261" s="31"/>
      <c r="AF261" s="31"/>
      <c r="AG261" s="31"/>
      <c r="AH261" s="31">
        <f>+J261+L261+N261+P261+R261+T261+V261+X261+Z261+AB261+AD261+AF261</f>
        <v>1</v>
      </c>
      <c r="AI261" s="64">
        <v>45139</v>
      </c>
      <c r="AJ261" s="62">
        <v>45199</v>
      </c>
      <c r="AK261" s="44" t="s">
        <v>730</v>
      </c>
      <c r="AL261" s="44" t="s">
        <v>55</v>
      </c>
      <c r="AM261" s="44" t="s">
        <v>549</v>
      </c>
      <c r="AN261" s="25" t="s">
        <v>47</v>
      </c>
      <c r="AO261" s="25" t="s">
        <v>57</v>
      </c>
    </row>
    <row r="262" spans="1:115" ht="105">
      <c r="A262" s="43" t="s">
        <v>40</v>
      </c>
      <c r="B262" s="60" t="s">
        <v>203</v>
      </c>
      <c r="C262" s="50" t="s">
        <v>70</v>
      </c>
      <c r="D262" s="43" t="s">
        <v>70</v>
      </c>
      <c r="E262" s="43" t="s">
        <v>70</v>
      </c>
      <c r="F262" s="44" t="s">
        <v>653</v>
      </c>
      <c r="G262" s="50" t="s">
        <v>624</v>
      </c>
      <c r="H262" s="33">
        <v>0.3</v>
      </c>
      <c r="I262" s="250">
        <f>+H262+H263+H264+H265+H266+H267+H268+H269+H270+H271+H272+H273+H274+H275</f>
        <v>1</v>
      </c>
      <c r="J262" s="26"/>
      <c r="K262" s="26"/>
      <c r="L262" s="26"/>
      <c r="M262" s="26"/>
      <c r="N262" s="26">
        <v>0.15</v>
      </c>
      <c r="O262" s="26"/>
      <c r="P262" s="26">
        <v>0.15</v>
      </c>
      <c r="Q262" s="48"/>
      <c r="R262" s="26">
        <v>0.12</v>
      </c>
      <c r="S262" s="48"/>
      <c r="T262" s="26">
        <v>0.1</v>
      </c>
      <c r="U262" s="48"/>
      <c r="V262" s="26">
        <v>0.12</v>
      </c>
      <c r="W262" s="48"/>
      <c r="X262" s="26">
        <v>0.12</v>
      </c>
      <c r="Y262" s="48"/>
      <c r="Z262" s="26">
        <v>0.12</v>
      </c>
      <c r="AA262" s="48"/>
      <c r="AB262" s="26">
        <v>0.12</v>
      </c>
      <c r="AC262" s="48"/>
      <c r="AD262" s="48"/>
      <c r="AE262" s="48"/>
      <c r="AF262" s="48"/>
      <c r="AG262" s="48"/>
      <c r="AH262" s="26">
        <f t="shared" ref="AH262" si="26">J262+L262+N262+P262+R262+T262+V262+X262+Z262+AB262+AD262+AF262</f>
        <v>1</v>
      </c>
      <c r="AI262" s="62">
        <v>45078</v>
      </c>
      <c r="AJ262" s="64">
        <v>45230</v>
      </c>
      <c r="AK262" s="50" t="s">
        <v>625</v>
      </c>
      <c r="AL262" s="43" t="s">
        <v>698</v>
      </c>
      <c r="AM262" s="43" t="s">
        <v>705</v>
      </c>
      <c r="AN262" s="43" t="s">
        <v>46</v>
      </c>
      <c r="AO262" s="25" t="s">
        <v>47</v>
      </c>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row>
    <row r="263" spans="1:115" ht="180">
      <c r="A263" s="43" t="s">
        <v>40</v>
      </c>
      <c r="B263" s="60" t="s">
        <v>203</v>
      </c>
      <c r="C263" s="76" t="s">
        <v>70</v>
      </c>
      <c r="D263" s="60" t="s">
        <v>70</v>
      </c>
      <c r="E263" s="60" t="s">
        <v>70</v>
      </c>
      <c r="F263" s="44" t="s">
        <v>653</v>
      </c>
      <c r="G263" s="43" t="s">
        <v>607</v>
      </c>
      <c r="H263" s="33">
        <v>0.05</v>
      </c>
      <c r="I263" s="251"/>
      <c r="J263" s="31">
        <v>0.08</v>
      </c>
      <c r="K263" s="31"/>
      <c r="L263" s="31">
        <v>0.08</v>
      </c>
      <c r="M263" s="31"/>
      <c r="N263" s="31">
        <v>0.09</v>
      </c>
      <c r="O263" s="31"/>
      <c r="P263" s="31">
        <v>0.08</v>
      </c>
      <c r="Q263" s="31"/>
      <c r="R263" s="31">
        <v>0.08</v>
      </c>
      <c r="S263" s="31"/>
      <c r="T263" s="31">
        <v>0.09</v>
      </c>
      <c r="U263" s="31"/>
      <c r="V263" s="31">
        <v>0.08</v>
      </c>
      <c r="W263" s="31"/>
      <c r="X263" s="31">
        <v>0.08</v>
      </c>
      <c r="Y263" s="31"/>
      <c r="Z263" s="31">
        <v>0.09</v>
      </c>
      <c r="AA263" s="31"/>
      <c r="AB263" s="31">
        <v>0.08</v>
      </c>
      <c r="AC263" s="31"/>
      <c r="AD263" s="31">
        <v>0.08</v>
      </c>
      <c r="AE263" s="31"/>
      <c r="AF263" s="31">
        <v>0.09</v>
      </c>
      <c r="AG263" s="33"/>
      <c r="AH263" s="33">
        <f>J263+L263+N263+P263+R263+T263+V263+X263+Z263+AB263+AD263+AF263</f>
        <v>0.99999999999999978</v>
      </c>
      <c r="AI263" s="64">
        <v>44939</v>
      </c>
      <c r="AJ263" s="64">
        <v>45290</v>
      </c>
      <c r="AK263" s="43" t="s">
        <v>608</v>
      </c>
      <c r="AL263" s="43" t="s">
        <v>463</v>
      </c>
      <c r="AM263" s="43" t="s">
        <v>609</v>
      </c>
      <c r="AN263" s="25" t="s">
        <v>465</v>
      </c>
      <c r="AO263" s="25" t="s">
        <v>57</v>
      </c>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row>
    <row r="264" spans="1:115" ht="165">
      <c r="A264" s="43" t="s">
        <v>40</v>
      </c>
      <c r="B264" s="60" t="s">
        <v>203</v>
      </c>
      <c r="C264" s="76" t="s">
        <v>70</v>
      </c>
      <c r="D264" s="60" t="s">
        <v>70</v>
      </c>
      <c r="E264" s="60" t="s">
        <v>70</v>
      </c>
      <c r="F264" s="44" t="s">
        <v>653</v>
      </c>
      <c r="G264" s="43" t="s">
        <v>610</v>
      </c>
      <c r="H264" s="33">
        <v>0.05</v>
      </c>
      <c r="I264" s="251"/>
      <c r="J264" s="31">
        <v>0.08</v>
      </c>
      <c r="K264" s="31"/>
      <c r="L264" s="31">
        <v>0.08</v>
      </c>
      <c r="M264" s="31"/>
      <c r="N264" s="31">
        <v>0.09</v>
      </c>
      <c r="O264" s="31"/>
      <c r="P264" s="31">
        <v>0.08</v>
      </c>
      <c r="Q264" s="31"/>
      <c r="R264" s="31">
        <v>0.08</v>
      </c>
      <c r="S264" s="31"/>
      <c r="T264" s="31">
        <v>0.09</v>
      </c>
      <c r="U264" s="31"/>
      <c r="V264" s="31">
        <v>0.08</v>
      </c>
      <c r="W264" s="31"/>
      <c r="X264" s="31">
        <v>0.08</v>
      </c>
      <c r="Y264" s="31"/>
      <c r="Z264" s="31">
        <v>0.09</v>
      </c>
      <c r="AA264" s="31"/>
      <c r="AB264" s="31">
        <v>0.08</v>
      </c>
      <c r="AC264" s="31"/>
      <c r="AD264" s="31">
        <v>0.08</v>
      </c>
      <c r="AE264" s="31"/>
      <c r="AF264" s="31">
        <v>0.09</v>
      </c>
      <c r="AG264" s="33"/>
      <c r="AH264" s="33">
        <f t="shared" ref="AH264:AH271" si="27">J264+L264+N264+P264+R264+T264+V264+X264+Z264+AB264+AD264+AF264</f>
        <v>0.99999999999999978</v>
      </c>
      <c r="AI264" s="64">
        <v>44939</v>
      </c>
      <c r="AJ264" s="64">
        <v>45290</v>
      </c>
      <c r="AK264" s="43" t="s">
        <v>608</v>
      </c>
      <c r="AL264" s="43" t="s">
        <v>287</v>
      </c>
      <c r="AM264" s="43" t="s">
        <v>708</v>
      </c>
      <c r="AN264" s="43" t="s">
        <v>708</v>
      </c>
      <c r="AO264" s="43" t="s">
        <v>352</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row>
    <row r="265" spans="1:115" ht="165">
      <c r="A265" s="43" t="s">
        <v>40</v>
      </c>
      <c r="B265" s="60" t="s">
        <v>203</v>
      </c>
      <c r="C265" s="76" t="s">
        <v>70</v>
      </c>
      <c r="D265" s="60" t="s">
        <v>70</v>
      </c>
      <c r="E265" s="60" t="s">
        <v>70</v>
      </c>
      <c r="F265" s="44" t="s">
        <v>653</v>
      </c>
      <c r="G265" s="43" t="s">
        <v>611</v>
      </c>
      <c r="H265" s="33">
        <v>0.05</v>
      </c>
      <c r="I265" s="251"/>
      <c r="J265" s="31">
        <v>0.08</v>
      </c>
      <c r="K265" s="31"/>
      <c r="L265" s="31">
        <v>0.08</v>
      </c>
      <c r="M265" s="31"/>
      <c r="N265" s="31">
        <v>0.09</v>
      </c>
      <c r="O265" s="31"/>
      <c r="P265" s="31">
        <v>0.08</v>
      </c>
      <c r="Q265" s="31"/>
      <c r="R265" s="31">
        <v>0.08</v>
      </c>
      <c r="S265" s="31"/>
      <c r="T265" s="31">
        <v>0.09</v>
      </c>
      <c r="U265" s="31"/>
      <c r="V265" s="31">
        <v>0.08</v>
      </c>
      <c r="W265" s="31"/>
      <c r="X265" s="31">
        <v>0.08</v>
      </c>
      <c r="Y265" s="31"/>
      <c r="Z265" s="31">
        <v>0.09</v>
      </c>
      <c r="AA265" s="31"/>
      <c r="AB265" s="31">
        <v>0.08</v>
      </c>
      <c r="AC265" s="31"/>
      <c r="AD265" s="31">
        <v>0.08</v>
      </c>
      <c r="AE265" s="31"/>
      <c r="AF265" s="31">
        <v>0.09</v>
      </c>
      <c r="AG265" s="33"/>
      <c r="AH265" s="33">
        <f t="shared" si="27"/>
        <v>0.99999999999999978</v>
      </c>
      <c r="AI265" s="64">
        <v>44939</v>
      </c>
      <c r="AJ265" s="64">
        <v>45290</v>
      </c>
      <c r="AK265" s="43" t="s">
        <v>608</v>
      </c>
      <c r="AL265" s="43" t="s">
        <v>429</v>
      </c>
      <c r="AM265" s="43" t="s">
        <v>612</v>
      </c>
      <c r="AN265" s="44" t="s">
        <v>711</v>
      </c>
      <c r="AO265" s="43" t="s">
        <v>430</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row>
    <row r="266" spans="1:115" ht="165">
      <c r="A266" s="43" t="s">
        <v>40</v>
      </c>
      <c r="B266" s="60" t="s">
        <v>203</v>
      </c>
      <c r="C266" s="76" t="s">
        <v>70</v>
      </c>
      <c r="D266" s="60" t="s">
        <v>70</v>
      </c>
      <c r="E266" s="60" t="s">
        <v>70</v>
      </c>
      <c r="F266" s="44" t="s">
        <v>653</v>
      </c>
      <c r="G266" s="43" t="s">
        <v>613</v>
      </c>
      <c r="H266" s="33">
        <v>0.02</v>
      </c>
      <c r="I266" s="251"/>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 t="shared" si="27"/>
        <v>0.99999999999999978</v>
      </c>
      <c r="AI266" s="64">
        <v>44939</v>
      </c>
      <c r="AJ266" s="64">
        <v>45290</v>
      </c>
      <c r="AK266" s="43" t="s">
        <v>608</v>
      </c>
      <c r="AL266" s="50" t="s">
        <v>351</v>
      </c>
      <c r="AM266" s="50" t="s">
        <v>753</v>
      </c>
      <c r="AN266" s="43" t="s">
        <v>871</v>
      </c>
      <c r="AO266" s="43" t="s">
        <v>352</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row>
    <row r="267" spans="1:115" ht="180">
      <c r="A267" s="43" t="s">
        <v>40</v>
      </c>
      <c r="B267" s="60" t="s">
        <v>203</v>
      </c>
      <c r="C267" s="76" t="s">
        <v>70</v>
      </c>
      <c r="D267" s="60" t="s">
        <v>70</v>
      </c>
      <c r="E267" s="60" t="s">
        <v>70</v>
      </c>
      <c r="F267" s="44" t="s">
        <v>653</v>
      </c>
      <c r="G267" s="43" t="s">
        <v>615</v>
      </c>
      <c r="H267" s="33">
        <v>0.02</v>
      </c>
      <c r="I267" s="251"/>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si="27"/>
        <v>0.99999999999999978</v>
      </c>
      <c r="AI267" s="64">
        <v>44939</v>
      </c>
      <c r="AJ267" s="64">
        <v>45290</v>
      </c>
      <c r="AK267" s="43" t="s">
        <v>608</v>
      </c>
      <c r="AL267" s="43" t="s">
        <v>381</v>
      </c>
      <c r="AM267" s="50" t="s">
        <v>382</v>
      </c>
      <c r="AN267" s="43" t="s">
        <v>713</v>
      </c>
      <c r="AO267" s="43" t="s">
        <v>352</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row>
    <row r="268" spans="1:115" ht="134.1" customHeight="1">
      <c r="A268" s="43" t="s">
        <v>40</v>
      </c>
      <c r="B268" s="60" t="s">
        <v>203</v>
      </c>
      <c r="C268" s="76" t="s">
        <v>70</v>
      </c>
      <c r="D268" s="60" t="s">
        <v>70</v>
      </c>
      <c r="E268" s="60" t="s">
        <v>70</v>
      </c>
      <c r="F268" s="44" t="s">
        <v>653</v>
      </c>
      <c r="G268" s="43" t="s">
        <v>616</v>
      </c>
      <c r="H268" s="33">
        <v>0.05</v>
      </c>
      <c r="I268" s="251"/>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43" t="s">
        <v>402</v>
      </c>
      <c r="AM268" s="43" t="s">
        <v>709</v>
      </c>
      <c r="AN268" s="94" t="s">
        <v>868</v>
      </c>
      <c r="AO268" s="94" t="s">
        <v>352</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row>
    <row r="269" spans="1:115" ht="165">
      <c r="A269" s="43" t="s">
        <v>40</v>
      </c>
      <c r="B269" s="60" t="s">
        <v>203</v>
      </c>
      <c r="C269" s="76" t="s">
        <v>70</v>
      </c>
      <c r="D269" s="60" t="s">
        <v>70</v>
      </c>
      <c r="E269" s="60" t="s">
        <v>70</v>
      </c>
      <c r="F269" s="44" t="s">
        <v>653</v>
      </c>
      <c r="G269" s="43" t="s">
        <v>617</v>
      </c>
      <c r="H269" s="33">
        <v>0.02</v>
      </c>
      <c r="I269" s="251"/>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43" t="s">
        <v>618</v>
      </c>
      <c r="AM269" s="43" t="s">
        <v>207</v>
      </c>
      <c r="AN269" s="25" t="s">
        <v>712</v>
      </c>
      <c r="AO269" s="25" t="s">
        <v>57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row>
    <row r="270" spans="1:115" ht="156" customHeight="1">
      <c r="A270" s="43" t="s">
        <v>40</v>
      </c>
      <c r="B270" s="60" t="s">
        <v>203</v>
      </c>
      <c r="C270" s="76" t="s">
        <v>70</v>
      </c>
      <c r="D270" s="60" t="s">
        <v>70</v>
      </c>
      <c r="E270" s="60" t="s">
        <v>70</v>
      </c>
      <c r="F270" s="44" t="s">
        <v>653</v>
      </c>
      <c r="G270" s="43" t="s">
        <v>619</v>
      </c>
      <c r="H270" s="33">
        <v>0.02</v>
      </c>
      <c r="I270" s="251"/>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239</v>
      </c>
      <c r="AM270" s="44" t="s">
        <v>240</v>
      </c>
      <c r="AN270" s="43" t="s">
        <v>869</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row>
    <row r="271" spans="1:115" ht="150">
      <c r="A271" s="43" t="s">
        <v>40</v>
      </c>
      <c r="B271" s="60" t="s">
        <v>203</v>
      </c>
      <c r="C271" s="76" t="s">
        <v>70</v>
      </c>
      <c r="D271" s="60" t="s">
        <v>70</v>
      </c>
      <c r="E271" s="60" t="s">
        <v>70</v>
      </c>
      <c r="F271" s="44" t="s">
        <v>653</v>
      </c>
      <c r="G271" s="43" t="s">
        <v>620</v>
      </c>
      <c r="H271" s="33">
        <v>0.02</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221</v>
      </c>
      <c r="AM271" s="43" t="s">
        <v>222</v>
      </c>
      <c r="AN271" s="43" t="s">
        <v>223</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row>
    <row r="272" spans="1:115" ht="126" customHeight="1">
      <c r="A272" s="43" t="s">
        <v>40</v>
      </c>
      <c r="B272" s="60" t="s">
        <v>41</v>
      </c>
      <c r="C272" s="76" t="s">
        <v>70</v>
      </c>
      <c r="D272" s="76" t="s">
        <v>70</v>
      </c>
      <c r="E272" s="76" t="s">
        <v>70</v>
      </c>
      <c r="F272" s="45" t="s">
        <v>652</v>
      </c>
      <c r="G272" s="43" t="s">
        <v>598</v>
      </c>
      <c r="H272" s="33">
        <v>0.1</v>
      </c>
      <c r="I272" s="251"/>
      <c r="J272" s="31"/>
      <c r="K272" s="31"/>
      <c r="L272" s="31"/>
      <c r="M272" s="31"/>
      <c r="N272" s="31"/>
      <c r="O272" s="31"/>
      <c r="P272" s="31"/>
      <c r="Q272" s="31"/>
      <c r="R272" s="31"/>
      <c r="S272" s="31"/>
      <c r="T272" s="31"/>
      <c r="U272" s="31"/>
      <c r="V272" s="31"/>
      <c r="W272" s="31"/>
      <c r="X272" s="31"/>
      <c r="Y272" s="31"/>
      <c r="Z272" s="31"/>
      <c r="AA272" s="31"/>
      <c r="AB272" s="31">
        <v>0.3</v>
      </c>
      <c r="AC272" s="31"/>
      <c r="AD272" s="31">
        <v>0.7</v>
      </c>
      <c r="AE272" s="31"/>
      <c r="AF272" s="31"/>
      <c r="AG272" s="31"/>
      <c r="AH272" s="31">
        <f t="shared" ref="AH272" si="28">+J272+L272+N272+P272+R272+T272+V272+X272+Z272+AB272+AD272+AF272</f>
        <v>1</v>
      </c>
      <c r="AI272" s="79">
        <v>45200</v>
      </c>
      <c r="AJ272" s="79">
        <v>45260</v>
      </c>
      <c r="AK272" s="44" t="s">
        <v>599</v>
      </c>
      <c r="AL272" s="43" t="s">
        <v>698</v>
      </c>
      <c r="AM272" s="43" t="s">
        <v>705</v>
      </c>
      <c r="AN272" s="25" t="s">
        <v>47</v>
      </c>
      <c r="AO272" s="25" t="s">
        <v>57</v>
      </c>
    </row>
    <row r="273" spans="1:41" ht="102" customHeight="1">
      <c r="A273" s="43" t="s">
        <v>40</v>
      </c>
      <c r="B273" s="60" t="s">
        <v>41</v>
      </c>
      <c r="C273" s="76" t="s">
        <v>70</v>
      </c>
      <c r="D273" s="76" t="s">
        <v>70</v>
      </c>
      <c r="E273" s="76" t="s">
        <v>70</v>
      </c>
      <c r="F273" s="44" t="s">
        <v>681</v>
      </c>
      <c r="G273" s="43" t="s">
        <v>566</v>
      </c>
      <c r="H273" s="31">
        <v>0.1</v>
      </c>
      <c r="I273" s="251"/>
      <c r="J273" s="31">
        <v>0.08</v>
      </c>
      <c r="K273" s="31"/>
      <c r="L273" s="31">
        <v>0.08</v>
      </c>
      <c r="M273" s="31"/>
      <c r="N273" s="31">
        <v>0.08</v>
      </c>
      <c r="O273" s="31"/>
      <c r="P273" s="31">
        <v>0.1</v>
      </c>
      <c r="Q273" s="31"/>
      <c r="R273" s="31">
        <v>0.08</v>
      </c>
      <c r="S273" s="31"/>
      <c r="T273" s="31">
        <v>0.08</v>
      </c>
      <c r="U273" s="31"/>
      <c r="V273" s="31">
        <v>0.08</v>
      </c>
      <c r="W273" s="31"/>
      <c r="X273" s="31">
        <v>0.1</v>
      </c>
      <c r="Y273" s="31"/>
      <c r="Z273" s="31">
        <v>0.08</v>
      </c>
      <c r="AA273" s="31"/>
      <c r="AB273" s="31">
        <v>0.08</v>
      </c>
      <c r="AC273" s="31"/>
      <c r="AD273" s="31">
        <v>0.08</v>
      </c>
      <c r="AE273" s="31"/>
      <c r="AF273" s="31">
        <v>0.08</v>
      </c>
      <c r="AG273" s="31"/>
      <c r="AH273" s="31">
        <f t="shared" ref="AH273:AH275" si="29">+J273+L273+N273+P273+R273+T273+V273+X273+Z273+AB273+AD273+AF273</f>
        <v>0.99999999999999978</v>
      </c>
      <c r="AI273" s="64">
        <v>44928</v>
      </c>
      <c r="AJ273" s="62">
        <v>45291</v>
      </c>
      <c r="AK273" s="43" t="s">
        <v>567</v>
      </c>
      <c r="AL273" s="44" t="s">
        <v>699</v>
      </c>
      <c r="AM273" s="25" t="s">
        <v>715</v>
      </c>
      <c r="AN273" s="25" t="s">
        <v>714</v>
      </c>
      <c r="AO273" s="25" t="s">
        <v>57</v>
      </c>
    </row>
    <row r="274" spans="1:41" ht="102" customHeight="1">
      <c r="A274" s="43" t="s">
        <v>40</v>
      </c>
      <c r="B274" s="60" t="s">
        <v>41</v>
      </c>
      <c r="C274" s="76" t="s">
        <v>70</v>
      </c>
      <c r="D274" s="76" t="s">
        <v>70</v>
      </c>
      <c r="E274" s="76" t="s">
        <v>70</v>
      </c>
      <c r="F274" s="44" t="s">
        <v>682</v>
      </c>
      <c r="G274" s="43" t="s">
        <v>691</v>
      </c>
      <c r="H274" s="31">
        <v>0.1</v>
      </c>
      <c r="I274" s="251"/>
      <c r="J274" s="31"/>
      <c r="K274" s="31"/>
      <c r="L274" s="31"/>
      <c r="M274" s="31"/>
      <c r="N274" s="31"/>
      <c r="O274" s="31"/>
      <c r="P274" s="31">
        <v>0.33329999999999999</v>
      </c>
      <c r="Q274" s="31"/>
      <c r="R274" s="31"/>
      <c r="S274" s="31"/>
      <c r="T274" s="31"/>
      <c r="U274" s="31"/>
      <c r="V274" s="31"/>
      <c r="W274" s="31"/>
      <c r="X274" s="31">
        <v>0.33329999999999999</v>
      </c>
      <c r="Y274" s="31"/>
      <c r="Z274" s="31"/>
      <c r="AA274" s="31"/>
      <c r="AB274" s="31"/>
      <c r="AC274" s="31"/>
      <c r="AD274" s="31"/>
      <c r="AE274" s="31"/>
      <c r="AF274" s="31">
        <v>0.33329999999999999</v>
      </c>
      <c r="AG274" s="31"/>
      <c r="AH274" s="31">
        <f t="shared" si="29"/>
        <v>0.99990000000000001</v>
      </c>
      <c r="AI274" s="64">
        <v>45017</v>
      </c>
      <c r="AJ274" s="62">
        <v>45291</v>
      </c>
      <c r="AK274" s="43" t="s">
        <v>731</v>
      </c>
      <c r="AL274" s="44" t="s">
        <v>732</v>
      </c>
      <c r="AM274" s="25" t="s">
        <v>733</v>
      </c>
      <c r="AN274" s="25" t="s">
        <v>47</v>
      </c>
      <c r="AO274" s="25" t="s">
        <v>57</v>
      </c>
    </row>
    <row r="275" spans="1:41" ht="102" customHeight="1">
      <c r="A275" s="43" t="s">
        <v>40</v>
      </c>
      <c r="B275" s="60" t="s">
        <v>41</v>
      </c>
      <c r="C275" s="76" t="s">
        <v>70</v>
      </c>
      <c r="D275" s="76" t="s">
        <v>70</v>
      </c>
      <c r="E275" s="76" t="s">
        <v>70</v>
      </c>
      <c r="F275" s="44" t="s">
        <v>683</v>
      </c>
      <c r="G275" s="43" t="s">
        <v>734</v>
      </c>
      <c r="H275" s="31">
        <v>0.1</v>
      </c>
      <c r="I275" s="25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v>1</v>
      </c>
      <c r="AG275" s="31"/>
      <c r="AH275" s="31">
        <f t="shared" si="29"/>
        <v>1</v>
      </c>
      <c r="AI275" s="64">
        <v>45261</v>
      </c>
      <c r="AJ275" s="62">
        <v>45291</v>
      </c>
      <c r="AK275" s="43" t="s">
        <v>735</v>
      </c>
      <c r="AL275" s="43" t="s">
        <v>698</v>
      </c>
      <c r="AM275" s="43" t="s">
        <v>705</v>
      </c>
      <c r="AN275" s="25" t="s">
        <v>47</v>
      </c>
      <c r="AO275" s="25" t="s">
        <v>57</v>
      </c>
    </row>
    <row r="276" spans="1:41" ht="102" customHeight="1">
      <c r="A276" s="43" t="s">
        <v>40</v>
      </c>
      <c r="B276" s="60" t="s">
        <v>41</v>
      </c>
      <c r="C276" s="76" t="s">
        <v>70</v>
      </c>
      <c r="D276" s="76" t="s">
        <v>70</v>
      </c>
      <c r="E276" s="76" t="s">
        <v>70</v>
      </c>
      <c r="F276" s="44" t="s">
        <v>684</v>
      </c>
      <c r="G276" s="43" t="s">
        <v>692</v>
      </c>
      <c r="H276" s="31">
        <v>0.5</v>
      </c>
      <c r="I276" s="261">
        <f>+H276+H277</f>
        <v>1</v>
      </c>
      <c r="J276" s="31"/>
      <c r="K276" s="31"/>
      <c r="L276" s="31"/>
      <c r="M276" s="31"/>
      <c r="N276" s="31"/>
      <c r="O276" s="31"/>
      <c r="P276" s="31"/>
      <c r="Q276" s="31"/>
      <c r="R276" s="31">
        <v>0.4</v>
      </c>
      <c r="S276" s="31"/>
      <c r="T276" s="31">
        <v>0.2</v>
      </c>
      <c r="U276" s="31"/>
      <c r="V276" s="31">
        <v>0.2</v>
      </c>
      <c r="W276" s="31"/>
      <c r="X276" s="31">
        <v>0.2</v>
      </c>
      <c r="Y276" s="31"/>
      <c r="Z276" s="31"/>
      <c r="AA276" s="31"/>
      <c r="AB276" s="31"/>
      <c r="AC276" s="31"/>
      <c r="AD276" s="31"/>
      <c r="AE276" s="31"/>
      <c r="AF276" s="31"/>
      <c r="AG276" s="31"/>
      <c r="AH276" s="31">
        <f t="shared" ref="AH276:AH281" si="30">+J276+L276+N276+P276+R276+T276+V276+X276+Z276+AB276+AD276+AF276</f>
        <v>1</v>
      </c>
      <c r="AI276" s="64">
        <v>45047</v>
      </c>
      <c r="AJ276" s="62">
        <v>45168</v>
      </c>
      <c r="AK276" s="43" t="s">
        <v>736</v>
      </c>
      <c r="AL276" s="44" t="s">
        <v>55</v>
      </c>
      <c r="AM276" s="25" t="s">
        <v>745</v>
      </c>
      <c r="AN276" s="25" t="s">
        <v>56</v>
      </c>
      <c r="AO276" s="25" t="s">
        <v>57</v>
      </c>
    </row>
    <row r="277" spans="1:41" ht="102" customHeight="1">
      <c r="A277" s="43" t="s">
        <v>40</v>
      </c>
      <c r="B277" s="60" t="s">
        <v>41</v>
      </c>
      <c r="C277" s="76" t="s">
        <v>70</v>
      </c>
      <c r="D277" s="76" t="s">
        <v>70</v>
      </c>
      <c r="E277" s="76" t="s">
        <v>70</v>
      </c>
      <c r="F277" s="44" t="s">
        <v>685</v>
      </c>
      <c r="G277" s="43" t="s">
        <v>693</v>
      </c>
      <c r="H277" s="31">
        <v>0.5</v>
      </c>
      <c r="I277" s="263"/>
      <c r="J277" s="31"/>
      <c r="K277" s="31"/>
      <c r="L277" s="31"/>
      <c r="M277" s="31"/>
      <c r="N277" s="31"/>
      <c r="O277" s="31"/>
      <c r="P277" s="31"/>
      <c r="Q277" s="31"/>
      <c r="R277" s="31"/>
      <c r="S277" s="31"/>
      <c r="T277" s="31"/>
      <c r="U277" s="31"/>
      <c r="V277" s="31">
        <v>0.5</v>
      </c>
      <c r="W277" s="31"/>
      <c r="X277" s="31"/>
      <c r="Y277" s="31"/>
      <c r="Z277" s="31"/>
      <c r="AA277" s="31"/>
      <c r="AB277" s="31"/>
      <c r="AC277" s="31"/>
      <c r="AD277" s="31">
        <v>0.5</v>
      </c>
      <c r="AE277" s="31"/>
      <c r="AF277" s="31"/>
      <c r="AG277" s="31"/>
      <c r="AH277" s="31">
        <f t="shared" si="30"/>
        <v>1</v>
      </c>
      <c r="AI277" s="64">
        <v>45108</v>
      </c>
      <c r="AJ277" s="62">
        <v>45260</v>
      </c>
      <c r="AK277" s="43" t="s">
        <v>737</v>
      </c>
      <c r="AL277" s="44" t="s">
        <v>463</v>
      </c>
      <c r="AM277" s="25" t="s">
        <v>465</v>
      </c>
      <c r="AN277" s="25" t="s">
        <v>811</v>
      </c>
      <c r="AO277" s="25" t="s">
        <v>57</v>
      </c>
    </row>
    <row r="278" spans="1:41" ht="77.25">
      <c r="A278" s="43" t="s">
        <v>40</v>
      </c>
      <c r="B278" s="60" t="s">
        <v>41</v>
      </c>
      <c r="C278" s="76" t="s">
        <v>70</v>
      </c>
      <c r="D278" s="76" t="s">
        <v>70</v>
      </c>
      <c r="E278" s="76" t="s">
        <v>70</v>
      </c>
      <c r="F278" s="44" t="s">
        <v>638</v>
      </c>
      <c r="G278" s="43" t="s">
        <v>542</v>
      </c>
      <c r="H278" s="33">
        <v>0.1</v>
      </c>
      <c r="I278" s="261">
        <f>+H278+H279+H280+H281+H282+H283+H284+H285</f>
        <v>0.99999999999999989</v>
      </c>
      <c r="J278" s="31"/>
      <c r="K278" s="31"/>
      <c r="L278" s="31"/>
      <c r="M278" s="31"/>
      <c r="N278" s="31">
        <v>0.5</v>
      </c>
      <c r="O278" s="31"/>
      <c r="P278" s="31">
        <v>0.5</v>
      </c>
      <c r="Q278" s="31"/>
      <c r="R278" s="31"/>
      <c r="S278" s="31"/>
      <c r="T278" s="31"/>
      <c r="U278" s="31"/>
      <c r="V278" s="31"/>
      <c r="W278" s="31"/>
      <c r="X278" s="31"/>
      <c r="Y278" s="31"/>
      <c r="Z278" s="31"/>
      <c r="AA278" s="31"/>
      <c r="AB278" s="31"/>
      <c r="AC278" s="31"/>
      <c r="AD278" s="31"/>
      <c r="AE278" s="31"/>
      <c r="AF278" s="31"/>
      <c r="AG278" s="31"/>
      <c r="AH278" s="31">
        <f t="shared" si="30"/>
        <v>1</v>
      </c>
      <c r="AI278" s="64">
        <v>44986</v>
      </c>
      <c r="AJ278" s="62">
        <v>45046</v>
      </c>
      <c r="AK278" s="43" t="s">
        <v>543</v>
      </c>
      <c r="AL278" s="44" t="s">
        <v>45</v>
      </c>
      <c r="AM278" s="44" t="s">
        <v>707</v>
      </c>
      <c r="AN278" s="25" t="s">
        <v>47</v>
      </c>
      <c r="AO278" s="25" t="s">
        <v>57</v>
      </c>
    </row>
    <row r="279" spans="1:41" ht="77.25">
      <c r="A279" s="43" t="s">
        <v>40</v>
      </c>
      <c r="B279" s="60" t="s">
        <v>41</v>
      </c>
      <c r="C279" s="76" t="s">
        <v>70</v>
      </c>
      <c r="D279" s="76" t="s">
        <v>70</v>
      </c>
      <c r="E279" s="76" t="s">
        <v>70</v>
      </c>
      <c r="F279" s="44" t="s">
        <v>638</v>
      </c>
      <c r="G279" s="43" t="s">
        <v>666</v>
      </c>
      <c r="H279" s="33">
        <v>0.1</v>
      </c>
      <c r="I279" s="262"/>
      <c r="J279" s="31"/>
      <c r="K279" s="31"/>
      <c r="L279" s="31">
        <v>1</v>
      </c>
      <c r="M279" s="31"/>
      <c r="N279" s="31"/>
      <c r="O279" s="31"/>
      <c r="P279" s="31"/>
      <c r="Q279" s="31"/>
      <c r="R279" s="31"/>
      <c r="S279" s="31"/>
      <c r="T279" s="31"/>
      <c r="U279" s="31"/>
      <c r="V279" s="31"/>
      <c r="W279" s="31"/>
      <c r="X279" s="31"/>
      <c r="Y279" s="31"/>
      <c r="Z279" s="31"/>
      <c r="AA279" s="31"/>
      <c r="AB279" s="31"/>
      <c r="AC279" s="31"/>
      <c r="AD279" s="31"/>
      <c r="AE279" s="31"/>
      <c r="AF279" s="31"/>
      <c r="AG279" s="31"/>
      <c r="AH279" s="31">
        <f t="shared" si="30"/>
        <v>1</v>
      </c>
      <c r="AI279" s="64">
        <v>44958</v>
      </c>
      <c r="AJ279" s="62">
        <v>44985</v>
      </c>
      <c r="AK279" s="43" t="s">
        <v>545</v>
      </c>
      <c r="AL279" s="44" t="s">
        <v>45</v>
      </c>
      <c r="AM279" s="44" t="s">
        <v>707</v>
      </c>
      <c r="AN279" s="25" t="s">
        <v>47</v>
      </c>
      <c r="AO279" s="25" t="s">
        <v>57</v>
      </c>
    </row>
    <row r="280" spans="1:41" ht="77.25">
      <c r="A280" s="43" t="s">
        <v>40</v>
      </c>
      <c r="B280" s="60" t="s">
        <v>41</v>
      </c>
      <c r="C280" s="76" t="s">
        <v>70</v>
      </c>
      <c r="D280" s="76" t="s">
        <v>70</v>
      </c>
      <c r="E280" s="76" t="s">
        <v>70</v>
      </c>
      <c r="F280" s="44" t="s">
        <v>638</v>
      </c>
      <c r="G280" s="43" t="s">
        <v>667</v>
      </c>
      <c r="H280" s="33">
        <v>0.1</v>
      </c>
      <c r="I280" s="262"/>
      <c r="J280" s="31"/>
      <c r="K280" s="31"/>
      <c r="L280" s="31">
        <v>0.15</v>
      </c>
      <c r="M280" s="31"/>
      <c r="N280" s="31"/>
      <c r="O280" s="31"/>
      <c r="P280" s="31">
        <v>0.15</v>
      </c>
      <c r="Q280" s="31"/>
      <c r="R280" s="31"/>
      <c r="S280" s="31"/>
      <c r="T280" s="31">
        <v>0.15</v>
      </c>
      <c r="U280" s="31"/>
      <c r="V280" s="31"/>
      <c r="W280" s="31"/>
      <c r="X280" s="31">
        <v>0.15</v>
      </c>
      <c r="Y280" s="31"/>
      <c r="Z280" s="31"/>
      <c r="AA280" s="31"/>
      <c r="AB280" s="31">
        <v>0.15</v>
      </c>
      <c r="AC280" s="31"/>
      <c r="AD280" s="31"/>
      <c r="AE280" s="31"/>
      <c r="AF280" s="31">
        <v>0.25</v>
      </c>
      <c r="AG280" s="31"/>
      <c r="AH280" s="31">
        <f t="shared" si="30"/>
        <v>1</v>
      </c>
      <c r="AI280" s="64">
        <v>44958</v>
      </c>
      <c r="AJ280" s="62">
        <v>45291</v>
      </c>
      <c r="AK280" s="43" t="s">
        <v>727</v>
      </c>
      <c r="AL280" s="44" t="s">
        <v>45</v>
      </c>
      <c r="AM280" s="44" t="s">
        <v>707</v>
      </c>
      <c r="AN280" s="25" t="s">
        <v>47</v>
      </c>
      <c r="AO280" s="25" t="s">
        <v>57</v>
      </c>
    </row>
    <row r="281" spans="1:41" s="28" customFormat="1" ht="77.25">
      <c r="A281" s="43" t="s">
        <v>40</v>
      </c>
      <c r="B281" s="60" t="s">
        <v>41</v>
      </c>
      <c r="C281" s="76" t="s">
        <v>70</v>
      </c>
      <c r="D281" s="76" t="s">
        <v>70</v>
      </c>
      <c r="E281" s="76" t="s">
        <v>70</v>
      </c>
      <c r="F281" s="44" t="s">
        <v>638</v>
      </c>
      <c r="G281" s="44" t="s">
        <v>546</v>
      </c>
      <c r="H281" s="31">
        <v>0.2</v>
      </c>
      <c r="I281" s="262"/>
      <c r="J281" s="31"/>
      <c r="K281" s="31"/>
      <c r="L281" s="31"/>
      <c r="M281" s="31"/>
      <c r="N281" s="31">
        <v>0.25</v>
      </c>
      <c r="O281" s="31"/>
      <c r="P281" s="31"/>
      <c r="Q281" s="31"/>
      <c r="R281" s="31"/>
      <c r="S281" s="31"/>
      <c r="T281" s="31">
        <v>0.25</v>
      </c>
      <c r="U281" s="31"/>
      <c r="V281" s="56"/>
      <c r="W281" s="31"/>
      <c r="X281" s="31"/>
      <c r="Y281" s="31"/>
      <c r="Z281" s="31">
        <v>0.25</v>
      </c>
      <c r="AA281" s="31"/>
      <c r="AB281" s="56"/>
      <c r="AC281" s="31"/>
      <c r="AD281" s="31"/>
      <c r="AE281" s="31"/>
      <c r="AF281" s="31">
        <v>0.25</v>
      </c>
      <c r="AG281" s="31"/>
      <c r="AH281" s="31">
        <f t="shared" si="30"/>
        <v>1</v>
      </c>
      <c r="AI281" s="64">
        <v>44986</v>
      </c>
      <c r="AJ281" s="62">
        <v>45291</v>
      </c>
      <c r="AK281" s="26" t="s">
        <v>547</v>
      </c>
      <c r="AL281" s="44" t="s">
        <v>94</v>
      </c>
      <c r="AM281" s="44" t="s">
        <v>95</v>
      </c>
      <c r="AN281" s="25" t="s">
        <v>47</v>
      </c>
      <c r="AO281" s="25" t="s">
        <v>57</v>
      </c>
    </row>
    <row r="282" spans="1:41" ht="102" customHeight="1">
      <c r="A282" s="43" t="s">
        <v>40</v>
      </c>
      <c r="B282" s="60" t="s">
        <v>41</v>
      </c>
      <c r="C282" s="76" t="s">
        <v>70</v>
      </c>
      <c r="D282" s="76" t="s">
        <v>70</v>
      </c>
      <c r="E282" s="76" t="s">
        <v>70</v>
      </c>
      <c r="F282" s="44" t="s">
        <v>686</v>
      </c>
      <c r="G282" s="43" t="s">
        <v>696</v>
      </c>
      <c r="H282" s="31">
        <v>0.2</v>
      </c>
      <c r="I282" s="262"/>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ref="AH282:AH285" si="31">+J282+L282+N282+P282+R282+T282+V282+X282+Z282+AB282+AD282+AF282</f>
        <v>0.99990000000000001</v>
      </c>
      <c r="AI282" s="64">
        <v>45017</v>
      </c>
      <c r="AJ282" s="62">
        <v>45275</v>
      </c>
      <c r="AK282" s="43" t="s">
        <v>738</v>
      </c>
      <c r="AL282" s="44" t="s">
        <v>45</v>
      </c>
      <c r="AM282" s="44" t="s">
        <v>707</v>
      </c>
      <c r="AN282" s="25" t="s">
        <v>47</v>
      </c>
      <c r="AO282" s="25" t="s">
        <v>57</v>
      </c>
    </row>
    <row r="283" spans="1:41" ht="102" customHeight="1">
      <c r="A283" s="43" t="s">
        <v>40</v>
      </c>
      <c r="B283" s="60" t="s">
        <v>41</v>
      </c>
      <c r="C283" s="76" t="s">
        <v>70</v>
      </c>
      <c r="D283" s="76" t="s">
        <v>70</v>
      </c>
      <c r="E283" s="76" t="s">
        <v>70</v>
      </c>
      <c r="F283" s="44" t="s">
        <v>687</v>
      </c>
      <c r="G283" s="43" t="s">
        <v>695</v>
      </c>
      <c r="H283" s="31">
        <v>0.1</v>
      </c>
      <c r="I283" s="262"/>
      <c r="J283" s="31"/>
      <c r="K283" s="31"/>
      <c r="L283" s="31"/>
      <c r="M283" s="31"/>
      <c r="N283" s="31">
        <v>0.25</v>
      </c>
      <c r="O283" s="31"/>
      <c r="P283" s="31"/>
      <c r="Q283" s="31"/>
      <c r="R283" s="31"/>
      <c r="S283" s="31"/>
      <c r="T283" s="31">
        <v>0.25</v>
      </c>
      <c r="U283" s="31"/>
      <c r="V283" s="56"/>
      <c r="W283" s="31"/>
      <c r="X283" s="31"/>
      <c r="Y283" s="31"/>
      <c r="Z283" s="31">
        <v>0.25</v>
      </c>
      <c r="AA283" s="31"/>
      <c r="AB283" s="56"/>
      <c r="AC283" s="31"/>
      <c r="AD283" s="31"/>
      <c r="AE283" s="31"/>
      <c r="AF283" s="31">
        <v>0.25</v>
      </c>
      <c r="AG283" s="31"/>
      <c r="AH283" s="31">
        <f>+J283+L283+N283+P283+R283+T283+V283+X283+Z283+AB283+AD283+AF283</f>
        <v>1</v>
      </c>
      <c r="AI283" s="64">
        <v>44986</v>
      </c>
      <c r="AJ283" s="62">
        <v>45291</v>
      </c>
      <c r="AK283" s="43" t="s">
        <v>739</v>
      </c>
      <c r="AL283" s="44" t="s">
        <v>45</v>
      </c>
      <c r="AM283" s="44" t="s">
        <v>707</v>
      </c>
      <c r="AN283" s="25" t="s">
        <v>47</v>
      </c>
      <c r="AO283" s="25" t="s">
        <v>57</v>
      </c>
    </row>
    <row r="284" spans="1:41" ht="102" customHeight="1">
      <c r="A284" s="43" t="s">
        <v>40</v>
      </c>
      <c r="B284" s="60" t="s">
        <v>41</v>
      </c>
      <c r="C284" s="76" t="s">
        <v>70</v>
      </c>
      <c r="D284" s="76" t="s">
        <v>70</v>
      </c>
      <c r="E284" s="76" t="s">
        <v>70</v>
      </c>
      <c r="F284" s="44" t="s">
        <v>688</v>
      </c>
      <c r="G284" s="43" t="s">
        <v>761</v>
      </c>
      <c r="H284" s="31">
        <v>0.1</v>
      </c>
      <c r="I284" s="262"/>
      <c r="J284" s="31"/>
      <c r="K284" s="31"/>
      <c r="L284" s="31"/>
      <c r="M284" s="31"/>
      <c r="N284" s="31"/>
      <c r="O284" s="31"/>
      <c r="P284" s="31"/>
      <c r="Q284" s="31"/>
      <c r="R284" s="31"/>
      <c r="S284" s="31"/>
      <c r="T284" s="31">
        <v>1</v>
      </c>
      <c r="U284" s="31"/>
      <c r="V284" s="31"/>
      <c r="W284" s="31"/>
      <c r="X284" s="31"/>
      <c r="Y284" s="31"/>
      <c r="Z284" s="31"/>
      <c r="AA284" s="31"/>
      <c r="AB284" s="31"/>
      <c r="AC284" s="31"/>
      <c r="AD284" s="31"/>
      <c r="AE284" s="31"/>
      <c r="AF284" s="31"/>
      <c r="AG284" s="31"/>
      <c r="AH284" s="31">
        <f t="shared" si="31"/>
        <v>1</v>
      </c>
      <c r="AI284" s="64">
        <v>45078</v>
      </c>
      <c r="AJ284" s="62">
        <v>45107</v>
      </c>
      <c r="AK284" s="43" t="s">
        <v>740</v>
      </c>
      <c r="AL284" s="44" t="s">
        <v>45</v>
      </c>
      <c r="AM284" s="44" t="s">
        <v>707</v>
      </c>
      <c r="AN284" s="25" t="s">
        <v>47</v>
      </c>
      <c r="AO284" s="25" t="s">
        <v>57</v>
      </c>
    </row>
    <row r="285" spans="1:41" ht="102" customHeight="1">
      <c r="A285" s="43" t="s">
        <v>40</v>
      </c>
      <c r="B285" s="60" t="s">
        <v>41</v>
      </c>
      <c r="C285" s="76" t="s">
        <v>70</v>
      </c>
      <c r="D285" s="76" t="s">
        <v>70</v>
      </c>
      <c r="E285" s="76" t="s">
        <v>70</v>
      </c>
      <c r="F285" s="44" t="s">
        <v>689</v>
      </c>
      <c r="G285" s="43" t="s">
        <v>694</v>
      </c>
      <c r="H285" s="31">
        <v>0.1</v>
      </c>
      <c r="I285" s="263"/>
      <c r="J285" s="31"/>
      <c r="K285" s="31"/>
      <c r="L285" s="31"/>
      <c r="M285" s="31"/>
      <c r="N285" s="31"/>
      <c r="O285" s="31"/>
      <c r="P285" s="31"/>
      <c r="Q285" s="31"/>
      <c r="R285" s="31"/>
      <c r="S285" s="31"/>
      <c r="T285" s="31"/>
      <c r="U285" s="31"/>
      <c r="V285" s="31"/>
      <c r="W285" s="31"/>
      <c r="X285" s="31">
        <v>0.5</v>
      </c>
      <c r="Y285" s="31"/>
      <c r="Z285" s="31">
        <v>0.5</v>
      </c>
      <c r="AA285" s="31"/>
      <c r="AB285" s="31"/>
      <c r="AC285" s="31"/>
      <c r="AD285" s="31"/>
      <c r="AE285" s="31"/>
      <c r="AF285" s="31"/>
      <c r="AG285" s="31"/>
      <c r="AH285" s="31">
        <f t="shared" si="31"/>
        <v>1</v>
      </c>
      <c r="AI285" s="62">
        <v>45139</v>
      </c>
      <c r="AJ285" s="62">
        <v>45199</v>
      </c>
      <c r="AK285" s="43" t="s">
        <v>741</v>
      </c>
      <c r="AL285" s="44" t="s">
        <v>55</v>
      </c>
      <c r="AM285" s="44" t="s">
        <v>745</v>
      </c>
      <c r="AN285" s="25" t="s">
        <v>56</v>
      </c>
      <c r="AO285" s="25" t="s">
        <v>57</v>
      </c>
    </row>
    <row r="286" spans="1:41" ht="77.25">
      <c r="A286" s="43" t="s">
        <v>40</v>
      </c>
      <c r="B286" s="60" t="s">
        <v>41</v>
      </c>
      <c r="C286" s="76" t="s">
        <v>70</v>
      </c>
      <c r="D286" s="76" t="s">
        <v>70</v>
      </c>
      <c r="E286" s="76" t="s">
        <v>70</v>
      </c>
      <c r="F286" s="44" t="s">
        <v>690</v>
      </c>
      <c r="G286" s="43" t="s">
        <v>523</v>
      </c>
      <c r="H286" s="33">
        <v>0.1</v>
      </c>
      <c r="I286" s="243">
        <f>+H286+H287+H288+H289+H290+H291</f>
        <v>1</v>
      </c>
      <c r="J286" s="31"/>
      <c r="K286" s="31"/>
      <c r="L286" s="31">
        <v>0.33329999999999999</v>
      </c>
      <c r="M286" s="31"/>
      <c r="N286" s="31"/>
      <c r="O286" s="31"/>
      <c r="P286" s="31"/>
      <c r="Q286" s="31"/>
      <c r="R286" s="31"/>
      <c r="S286" s="31"/>
      <c r="T286" s="31"/>
      <c r="U286" s="31"/>
      <c r="V286" s="31">
        <v>0.33329999999999999</v>
      </c>
      <c r="W286" s="31"/>
      <c r="X286" s="31"/>
      <c r="Y286" s="31"/>
      <c r="Z286" s="31"/>
      <c r="AA286" s="31"/>
      <c r="AB286" s="31"/>
      <c r="AC286" s="31"/>
      <c r="AD286" s="31"/>
      <c r="AE286" s="31"/>
      <c r="AF286" s="31">
        <v>0.33329999999999999</v>
      </c>
      <c r="AG286" s="31"/>
      <c r="AH286" s="31">
        <v>0.99990000000000001</v>
      </c>
      <c r="AI286" s="62">
        <v>44958</v>
      </c>
      <c r="AJ286" s="62">
        <v>45291</v>
      </c>
      <c r="AK286" s="44" t="s">
        <v>524</v>
      </c>
      <c r="AL286" s="44" t="s">
        <v>55</v>
      </c>
      <c r="AM286" s="44" t="s">
        <v>745</v>
      </c>
      <c r="AN286" s="25" t="s">
        <v>56</v>
      </c>
      <c r="AO286" s="25" t="s">
        <v>57</v>
      </c>
    </row>
    <row r="287" spans="1:41" ht="97.5" customHeight="1">
      <c r="A287" s="43" t="s">
        <v>40</v>
      </c>
      <c r="B287" s="60" t="s">
        <v>41</v>
      </c>
      <c r="C287" s="76" t="s">
        <v>70</v>
      </c>
      <c r="D287" s="76" t="s">
        <v>70</v>
      </c>
      <c r="E287" s="76" t="s">
        <v>70</v>
      </c>
      <c r="F287" s="44" t="s">
        <v>635</v>
      </c>
      <c r="G287" s="43" t="s">
        <v>526</v>
      </c>
      <c r="H287" s="33">
        <v>0.2</v>
      </c>
      <c r="I287" s="244"/>
      <c r="J287" s="31"/>
      <c r="K287" s="31"/>
      <c r="L287" s="31"/>
      <c r="M287" s="31"/>
      <c r="N287" s="31"/>
      <c r="O287" s="31"/>
      <c r="P287" s="31"/>
      <c r="Q287" s="31"/>
      <c r="R287" s="31"/>
      <c r="S287" s="31"/>
      <c r="T287" s="31"/>
      <c r="U287" s="31"/>
      <c r="V287" s="31"/>
      <c r="W287" s="31"/>
      <c r="X287" s="31"/>
      <c r="Y287" s="31"/>
      <c r="Z287" s="31"/>
      <c r="AA287" s="31"/>
      <c r="AB287" s="31"/>
      <c r="AC287" s="31"/>
      <c r="AD287" s="31">
        <v>0.5</v>
      </c>
      <c r="AE287" s="31"/>
      <c r="AF287" s="31">
        <v>0.5</v>
      </c>
      <c r="AG287" s="31"/>
      <c r="AH287" s="31">
        <v>1</v>
      </c>
      <c r="AI287" s="64">
        <v>45231</v>
      </c>
      <c r="AJ287" s="62">
        <v>45291</v>
      </c>
      <c r="AK287" s="44" t="s">
        <v>527</v>
      </c>
      <c r="AL287" s="44" t="s">
        <v>55</v>
      </c>
      <c r="AM287" s="44" t="s">
        <v>745</v>
      </c>
      <c r="AN287" s="25" t="s">
        <v>56</v>
      </c>
      <c r="AO287" s="25" t="s">
        <v>57</v>
      </c>
    </row>
    <row r="288" spans="1:41" ht="77.25">
      <c r="A288" s="43" t="s">
        <v>40</v>
      </c>
      <c r="B288" s="60" t="s">
        <v>41</v>
      </c>
      <c r="C288" s="76" t="s">
        <v>70</v>
      </c>
      <c r="D288" s="76" t="s">
        <v>70</v>
      </c>
      <c r="E288" s="76" t="s">
        <v>70</v>
      </c>
      <c r="F288" s="44" t="s">
        <v>634</v>
      </c>
      <c r="G288" s="43" t="s">
        <v>528</v>
      </c>
      <c r="H288" s="33">
        <v>0.1</v>
      </c>
      <c r="I288" s="244"/>
      <c r="J288" s="31">
        <v>1</v>
      </c>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v>1</v>
      </c>
      <c r="AI288" s="64">
        <v>44928</v>
      </c>
      <c r="AJ288" s="62">
        <v>44957</v>
      </c>
      <c r="AK288" s="44" t="s">
        <v>529</v>
      </c>
      <c r="AL288" s="44" t="s">
        <v>55</v>
      </c>
      <c r="AM288" s="44" t="s">
        <v>745</v>
      </c>
      <c r="AN288" s="25" t="s">
        <v>56</v>
      </c>
      <c r="AO288" s="25" t="s">
        <v>57</v>
      </c>
    </row>
    <row r="289" spans="1:41" ht="113.25" customHeight="1">
      <c r="A289" s="43" t="s">
        <v>40</v>
      </c>
      <c r="B289" s="60" t="s">
        <v>41</v>
      </c>
      <c r="C289" s="76" t="s">
        <v>70</v>
      </c>
      <c r="D289" s="76" t="s">
        <v>70</v>
      </c>
      <c r="E289" s="76" t="s">
        <v>70</v>
      </c>
      <c r="F289" s="44" t="s">
        <v>634</v>
      </c>
      <c r="G289" s="43" t="s">
        <v>530</v>
      </c>
      <c r="H289" s="33">
        <v>0.2</v>
      </c>
      <c r="I289" s="244"/>
      <c r="J289" s="31"/>
      <c r="K289" s="31"/>
      <c r="L289" s="31">
        <v>1</v>
      </c>
      <c r="M289" s="31"/>
      <c r="N289" s="31"/>
      <c r="O289" s="31"/>
      <c r="P289" s="31"/>
      <c r="Q289" s="31"/>
      <c r="R289" s="31"/>
      <c r="S289" s="31"/>
      <c r="T289" s="31"/>
      <c r="U289" s="31"/>
      <c r="V289" s="31"/>
      <c r="W289" s="31"/>
      <c r="X289" s="31"/>
      <c r="Y289" s="31"/>
      <c r="Z289" s="31"/>
      <c r="AA289" s="31"/>
      <c r="AB289" s="31"/>
      <c r="AC289" s="31"/>
      <c r="AD289" s="31"/>
      <c r="AE289" s="31"/>
      <c r="AF289" s="31"/>
      <c r="AG289" s="31"/>
      <c r="AH289" s="31">
        <v>1</v>
      </c>
      <c r="AI289" s="64">
        <v>44958</v>
      </c>
      <c r="AJ289" s="62">
        <v>44985</v>
      </c>
      <c r="AK289" s="44" t="s">
        <v>531</v>
      </c>
      <c r="AL289" s="44" t="s">
        <v>55</v>
      </c>
      <c r="AM289" s="44" t="s">
        <v>745</v>
      </c>
      <c r="AN289" s="25" t="s">
        <v>56</v>
      </c>
      <c r="AO289" s="25" t="s">
        <v>57</v>
      </c>
    </row>
    <row r="290" spans="1:41" ht="92.25" customHeight="1">
      <c r="A290" s="43" t="s">
        <v>40</v>
      </c>
      <c r="B290" s="60" t="s">
        <v>41</v>
      </c>
      <c r="C290" s="76" t="s">
        <v>70</v>
      </c>
      <c r="D290" s="76" t="s">
        <v>70</v>
      </c>
      <c r="E290" s="76" t="s">
        <v>70</v>
      </c>
      <c r="F290" s="44" t="s">
        <v>637</v>
      </c>
      <c r="G290" s="43" t="s">
        <v>532</v>
      </c>
      <c r="H290" s="33">
        <v>0.2</v>
      </c>
      <c r="I290" s="244"/>
      <c r="J290" s="31"/>
      <c r="K290" s="31"/>
      <c r="L290" s="31">
        <v>0.09</v>
      </c>
      <c r="M290" s="31"/>
      <c r="N290" s="31">
        <v>0.09</v>
      </c>
      <c r="O290" s="31"/>
      <c r="P290" s="31">
        <v>0.09</v>
      </c>
      <c r="Q290" s="31"/>
      <c r="R290" s="31">
        <v>0.09</v>
      </c>
      <c r="S290" s="31"/>
      <c r="T290" s="31">
        <v>0.09</v>
      </c>
      <c r="U290" s="31"/>
      <c r="V290" s="31">
        <v>0.09</v>
      </c>
      <c r="W290" s="31"/>
      <c r="X290" s="31">
        <v>0.09</v>
      </c>
      <c r="Y290" s="31"/>
      <c r="Z290" s="31">
        <v>0.09</v>
      </c>
      <c r="AA290" s="31"/>
      <c r="AB290" s="31">
        <v>0.09</v>
      </c>
      <c r="AC290" s="31"/>
      <c r="AD290" s="31">
        <v>0.09</v>
      </c>
      <c r="AE290" s="31"/>
      <c r="AF290" s="31">
        <v>0.1</v>
      </c>
      <c r="AG290" s="31"/>
      <c r="AH290" s="31">
        <v>0.99999999999999978</v>
      </c>
      <c r="AI290" s="64">
        <v>44958</v>
      </c>
      <c r="AJ290" s="62">
        <v>45291</v>
      </c>
      <c r="AK290" s="44" t="s">
        <v>533</v>
      </c>
      <c r="AL290" s="44" t="s">
        <v>700</v>
      </c>
      <c r="AM290" s="44" t="s">
        <v>535</v>
      </c>
      <c r="AN290" s="25" t="s">
        <v>536</v>
      </c>
      <c r="AO290" s="25" t="s">
        <v>57</v>
      </c>
    </row>
    <row r="291" spans="1:41" ht="98.25" customHeight="1">
      <c r="A291" s="43" t="s">
        <v>40</v>
      </c>
      <c r="B291" s="60" t="s">
        <v>41</v>
      </c>
      <c r="C291" s="76" t="s">
        <v>70</v>
      </c>
      <c r="D291" s="76" t="s">
        <v>70</v>
      </c>
      <c r="E291" s="76" t="s">
        <v>70</v>
      </c>
      <c r="F291" s="44" t="s">
        <v>636</v>
      </c>
      <c r="G291" s="43" t="s">
        <v>537</v>
      </c>
      <c r="H291" s="33">
        <v>0.2</v>
      </c>
      <c r="I291" s="245"/>
      <c r="J291" s="31"/>
      <c r="K291" s="31"/>
      <c r="L291" s="31"/>
      <c r="M291" s="31"/>
      <c r="N291" s="31"/>
      <c r="O291" s="31"/>
      <c r="P291" s="31">
        <v>0.3333333</v>
      </c>
      <c r="Q291" s="31"/>
      <c r="R291" s="31"/>
      <c r="S291" s="31"/>
      <c r="T291" s="31"/>
      <c r="U291" s="31"/>
      <c r="V291" s="31"/>
      <c r="W291" s="31"/>
      <c r="X291" s="31">
        <v>0.3333333</v>
      </c>
      <c r="Y291" s="31"/>
      <c r="Z291" s="31"/>
      <c r="AA291" s="31"/>
      <c r="AB291" s="31"/>
      <c r="AC291" s="31"/>
      <c r="AD291" s="31"/>
      <c r="AE291" s="31"/>
      <c r="AF291" s="31">
        <v>0.3333333</v>
      </c>
      <c r="AG291" s="31"/>
      <c r="AH291" s="31">
        <v>0.99999989999999994</v>
      </c>
      <c r="AI291" s="64">
        <v>45017</v>
      </c>
      <c r="AJ291" s="62">
        <v>45291</v>
      </c>
      <c r="AK291" s="44" t="s">
        <v>538</v>
      </c>
      <c r="AL291" s="44" t="s">
        <v>55</v>
      </c>
      <c r="AM291" s="44" t="s">
        <v>745</v>
      </c>
      <c r="AN291" s="25" t="s">
        <v>56</v>
      </c>
      <c r="AO291" s="25" t="s">
        <v>57</v>
      </c>
    </row>
    <row r="294" spans="1:41">
      <c r="G294" s="38"/>
    </row>
    <row r="295" spans="1:41">
      <c r="G295" s="39"/>
    </row>
    <row r="296" spans="1:41">
      <c r="G296" s="40"/>
    </row>
  </sheetData>
  <autoFilter ref="A9:DK291" xr:uid="{00000000-0009-0000-0000-000000000000}"/>
  <dataConsolidate/>
  <mergeCells count="124">
    <mergeCell ref="I286:I291"/>
    <mergeCell ref="H213:H214"/>
    <mergeCell ref="H136:H137"/>
    <mergeCell ref="H138:H140"/>
    <mergeCell ref="E132:E140"/>
    <mergeCell ref="D132:D140"/>
    <mergeCell ref="I132:I140"/>
    <mergeCell ref="I141:I146"/>
    <mergeCell ref="D83:D89"/>
    <mergeCell ref="D90:D94"/>
    <mergeCell ref="I120:I127"/>
    <mergeCell ref="I147:I149"/>
    <mergeCell ref="I150:I157"/>
    <mergeCell ref="D170:D175"/>
    <mergeCell ref="D176:D179"/>
    <mergeCell ref="I170:I175"/>
    <mergeCell ref="I176:I179"/>
    <mergeCell ref="I219:I221"/>
    <mergeCell ref="D147:D149"/>
    <mergeCell ref="E147:E149"/>
    <mergeCell ref="D150:D157"/>
    <mergeCell ref="E160:E164"/>
    <mergeCell ref="D160:D164"/>
    <mergeCell ref="I216:I218"/>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I207:I208"/>
    <mergeCell ref="I222:I230"/>
    <mergeCell ref="I231:I241"/>
    <mergeCell ref="I242:I259"/>
    <mergeCell ref="I260:I261"/>
    <mergeCell ref="I262:I275"/>
    <mergeCell ref="I276:I277"/>
    <mergeCell ref="I278:I285"/>
    <mergeCell ref="D117:D119"/>
    <mergeCell ref="I117:I119"/>
    <mergeCell ref="I189:I194"/>
    <mergeCell ref="I195:I200"/>
    <mergeCell ref="D189:D194"/>
    <mergeCell ref="D195:D200"/>
    <mergeCell ref="E189:E200"/>
    <mergeCell ref="E209:E215"/>
    <mergeCell ref="D209:D215"/>
    <mergeCell ref="E170:E179"/>
    <mergeCell ref="I201:I206"/>
    <mergeCell ref="I209:I215"/>
    <mergeCell ref="E150:E157"/>
    <mergeCell ref="I158:I159"/>
    <mergeCell ref="I166:I169"/>
    <mergeCell ref="I160:I164"/>
    <mergeCell ref="D17:D19"/>
    <mergeCell ref="E52:E58"/>
    <mergeCell ref="D52:D58"/>
    <mergeCell ref="I52:I58"/>
    <mergeCell ref="I59:I60"/>
    <mergeCell ref="I20:I26"/>
    <mergeCell ref="I17:I19"/>
    <mergeCell ref="E17:E19"/>
    <mergeCell ref="I49:I50"/>
    <mergeCell ref="I27:I28"/>
    <mergeCell ref="I29:I30"/>
    <mergeCell ref="I31:I32"/>
    <mergeCell ref="I35:I37"/>
    <mergeCell ref="I38:I39"/>
    <mergeCell ref="I42:I46"/>
    <mergeCell ref="I47:I48"/>
    <mergeCell ref="I180:I187"/>
    <mergeCell ref="I128:I129"/>
    <mergeCell ref="D111:D113"/>
    <mergeCell ref="I90:I94"/>
    <mergeCell ref="I68:I69"/>
    <mergeCell ref="I70:I75"/>
    <mergeCell ref="I76:I81"/>
    <mergeCell ref="I83:I89"/>
    <mergeCell ref="I61:I67"/>
    <mergeCell ref="E83:E94"/>
    <mergeCell ref="E111:E113"/>
    <mergeCell ref="I111:I113"/>
    <mergeCell ref="I95:I103"/>
    <mergeCell ref="E104:E105"/>
    <mergeCell ref="D106:D109"/>
    <mergeCell ref="E106:E109"/>
    <mergeCell ref="I106:I109"/>
    <mergeCell ref="D76:D81"/>
    <mergeCell ref="E76:E81"/>
    <mergeCell ref="I114:I116"/>
  </mergeCells>
  <phoneticPr fontId="14" type="noConversion"/>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76:H64676 G64666:H64667"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F64676 F64666:F64667" xr:uid="{00000000-0002-0000-0000-00000100000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xr:uid="{00000000-0002-0000-0000-000002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L304"/>
  <sheetViews>
    <sheetView topLeftCell="A212" zoomScale="70" zoomScaleNormal="70" workbookViewId="0">
      <selection activeCell="AN219" sqref="AN219"/>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17" width="7.42578125" style="3" customWidth="1"/>
    <col min="18" max="18" width="10.7109375" style="3" customWidth="1"/>
    <col min="19" max="19" width="7.42578125" style="3" customWidth="1"/>
    <col min="20" max="20" width="11.42578125" style="3" customWidth="1"/>
    <col min="21" max="21" width="7.42578125" style="3" customWidth="1"/>
    <col min="22" max="22" width="9.85546875" style="3" customWidth="1"/>
    <col min="23" max="23" width="7.42578125" style="3" customWidth="1"/>
    <col min="24" max="24" width="11.28515625" style="9" customWidth="1"/>
    <col min="25" max="25" width="7.42578125" style="9" customWidth="1"/>
    <col min="26" max="26" width="9.85546875" style="3" customWidth="1"/>
    <col min="27" max="27" width="8.140625" style="9" customWidth="1"/>
    <col min="28" max="28" width="9" style="3" customWidth="1"/>
    <col min="29" max="29" width="7.42578125" style="3" customWidth="1"/>
    <col min="30" max="30" width="10.5703125" style="3" customWidth="1"/>
    <col min="31" max="31" width="7.42578125" style="3" customWidth="1"/>
    <col min="32" max="32" width="10" style="3" customWidth="1"/>
    <col min="33"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1" width="30" style="3" customWidth="1"/>
    <col min="42" max="42" width="44.7109375" style="3" customWidth="1"/>
    <col min="43" max="116" width="11.42578125" style="1"/>
    <col min="117"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c r="AP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c r="AP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45168</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280">
        <v>8</v>
      </c>
      <c r="AP5" s="282"/>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82.5"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2" s="217" customFormat="1" ht="84.75" customHeight="1">
      <c r="A17" s="43" t="s">
        <v>40</v>
      </c>
      <c r="B17" s="60" t="s">
        <v>41</v>
      </c>
      <c r="C17" s="60">
        <v>527</v>
      </c>
      <c r="D17" s="247">
        <v>1</v>
      </c>
      <c r="E17" s="252">
        <v>628314000</v>
      </c>
      <c r="F17" s="44" t="s">
        <v>61</v>
      </c>
      <c r="G17" s="44" t="s">
        <v>62</v>
      </c>
      <c r="H17" s="31">
        <v>0.33</v>
      </c>
      <c r="I17" s="261">
        <f>+H17+H19+H20</f>
        <v>1</v>
      </c>
      <c r="J17" s="63">
        <v>0.25</v>
      </c>
      <c r="K17" s="60"/>
      <c r="L17" s="63">
        <v>0.25</v>
      </c>
      <c r="M17" s="60"/>
      <c r="N17" s="63">
        <v>0.25</v>
      </c>
      <c r="O17" s="60"/>
      <c r="P17" s="63">
        <v>0.05</v>
      </c>
      <c r="Q17" s="60"/>
      <c r="R17" s="63">
        <v>0.05</v>
      </c>
      <c r="S17" s="60"/>
      <c r="T17" s="63">
        <v>0.05</v>
      </c>
      <c r="U17" s="60"/>
      <c r="V17" s="63">
        <v>0.05</v>
      </c>
      <c r="W17" s="60"/>
      <c r="X17" s="63">
        <v>0.05</v>
      </c>
      <c r="Y17" s="60"/>
      <c r="Z17" s="60"/>
      <c r="AA17" s="60"/>
      <c r="AB17" s="60"/>
      <c r="AC17" s="60"/>
      <c r="AD17" s="60"/>
      <c r="AE17" s="60"/>
      <c r="AF17" s="60"/>
      <c r="AG17" s="60"/>
      <c r="AH17" s="31">
        <f>+J17+L17+N17+P17+R17+T17+V17+X17+Z17+AB17+AD17+AF17</f>
        <v>1.0000000000000002</v>
      </c>
      <c r="AI17" s="64">
        <v>44927</v>
      </c>
      <c r="AJ17" s="64">
        <v>45169</v>
      </c>
      <c r="AK17" s="43" t="s">
        <v>63</v>
      </c>
      <c r="AL17" s="43" t="s">
        <v>698</v>
      </c>
      <c r="AM17" s="43" t="s">
        <v>705</v>
      </c>
      <c r="AN17" s="43" t="s">
        <v>46</v>
      </c>
      <c r="AO17" s="25" t="s">
        <v>47</v>
      </c>
      <c r="AP17" s="302" t="s">
        <v>873</v>
      </c>
    </row>
    <row r="18" spans="1:42" s="28" customFormat="1" ht="84.75" customHeight="1">
      <c r="A18" s="106" t="s">
        <v>40</v>
      </c>
      <c r="B18" s="107" t="s">
        <v>41</v>
      </c>
      <c r="C18" s="107">
        <v>527</v>
      </c>
      <c r="D18" s="248"/>
      <c r="E18" s="310"/>
      <c r="F18" s="108" t="s">
        <v>61</v>
      </c>
      <c r="G18" s="108" t="s">
        <v>62</v>
      </c>
      <c r="H18" s="109">
        <v>0.33</v>
      </c>
      <c r="I18" s="262"/>
      <c r="J18" s="135">
        <v>0.25</v>
      </c>
      <c r="K18" s="107"/>
      <c r="L18" s="135">
        <v>0.25</v>
      </c>
      <c r="M18" s="107"/>
      <c r="N18" s="135">
        <v>0.25</v>
      </c>
      <c r="O18" s="107"/>
      <c r="P18" s="135">
        <v>0.05</v>
      </c>
      <c r="Q18" s="107"/>
      <c r="R18" s="135">
        <v>0.05</v>
      </c>
      <c r="S18" s="107"/>
      <c r="T18" s="135">
        <v>0.05</v>
      </c>
      <c r="U18" s="107"/>
      <c r="V18" s="135">
        <v>0.05</v>
      </c>
      <c r="W18" s="107"/>
      <c r="X18" s="110">
        <v>0.02</v>
      </c>
      <c r="Y18" s="111"/>
      <c r="Z18" s="110">
        <v>0.03</v>
      </c>
      <c r="AA18" s="107"/>
      <c r="AB18" s="107"/>
      <c r="AC18" s="107"/>
      <c r="AD18" s="107"/>
      <c r="AE18" s="107"/>
      <c r="AF18" s="107"/>
      <c r="AG18" s="107"/>
      <c r="AH18" s="109">
        <f>+J18+L18+N18+P18+R18+T18+V18+X18+Z18+AB18+AD18+AF18</f>
        <v>1.0000000000000002</v>
      </c>
      <c r="AI18" s="112">
        <v>44927</v>
      </c>
      <c r="AJ18" s="113">
        <v>45199</v>
      </c>
      <c r="AK18" s="106" t="s">
        <v>63</v>
      </c>
      <c r="AL18" s="106" t="s">
        <v>698</v>
      </c>
      <c r="AM18" s="106" t="s">
        <v>705</v>
      </c>
      <c r="AN18" s="106" t="s">
        <v>46</v>
      </c>
      <c r="AO18" s="114" t="s">
        <v>47</v>
      </c>
      <c r="AP18" s="303"/>
    </row>
    <row r="19" spans="1:42" s="166" customFormat="1" ht="100.5" customHeight="1">
      <c r="A19" s="43" t="s">
        <v>40</v>
      </c>
      <c r="B19" s="60" t="s">
        <v>41</v>
      </c>
      <c r="C19" s="60">
        <v>527</v>
      </c>
      <c r="D19" s="248"/>
      <c r="E19" s="253"/>
      <c r="F19" s="44" t="s">
        <v>61</v>
      </c>
      <c r="G19" s="44" t="s">
        <v>64</v>
      </c>
      <c r="H19" s="31">
        <v>0.33</v>
      </c>
      <c r="I19" s="262"/>
      <c r="J19" s="60"/>
      <c r="K19" s="60"/>
      <c r="L19" s="63">
        <v>0.1</v>
      </c>
      <c r="M19" s="60"/>
      <c r="N19" s="63">
        <v>0.2</v>
      </c>
      <c r="O19" s="60"/>
      <c r="P19" s="63">
        <v>0.2</v>
      </c>
      <c r="Q19" s="60"/>
      <c r="R19" s="63">
        <v>0.3</v>
      </c>
      <c r="S19" s="60"/>
      <c r="T19" s="63">
        <v>0.1</v>
      </c>
      <c r="U19" s="60"/>
      <c r="V19" s="63">
        <v>0.05</v>
      </c>
      <c r="W19" s="60"/>
      <c r="X19" s="63">
        <v>0.05</v>
      </c>
      <c r="Y19" s="60"/>
      <c r="Z19" s="60"/>
      <c r="AA19" s="60"/>
      <c r="AB19" s="60"/>
      <c r="AC19" s="60"/>
      <c r="AD19" s="60"/>
      <c r="AE19" s="60"/>
      <c r="AF19" s="60"/>
      <c r="AG19" s="60"/>
      <c r="AH19" s="31">
        <f t="shared" ref="AH19" si="1">+J19+L19+N19+P19+R19+T19+V19+X19+Z19+AB19+AD19+AF19</f>
        <v>1</v>
      </c>
      <c r="AI19" s="64">
        <v>44958</v>
      </c>
      <c r="AJ19" s="64">
        <v>45168</v>
      </c>
      <c r="AK19" s="43" t="s">
        <v>65</v>
      </c>
      <c r="AL19" s="43" t="s">
        <v>698</v>
      </c>
      <c r="AM19" s="43" t="s">
        <v>705</v>
      </c>
      <c r="AN19" s="43" t="s">
        <v>46</v>
      </c>
      <c r="AO19" s="25" t="s">
        <v>47</v>
      </c>
      <c r="AP19" s="25"/>
    </row>
    <row r="20" spans="1:42" s="28" customFormat="1" ht="60">
      <c r="A20" s="43" t="s">
        <v>40</v>
      </c>
      <c r="B20" s="60" t="s">
        <v>41</v>
      </c>
      <c r="C20" s="60">
        <v>527</v>
      </c>
      <c r="D20" s="249"/>
      <c r="E20" s="254"/>
      <c r="F20" s="44" t="s">
        <v>61</v>
      </c>
      <c r="G20" s="44" t="s">
        <v>67</v>
      </c>
      <c r="H20" s="31">
        <v>0.34</v>
      </c>
      <c r="I20" s="263"/>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43" t="s">
        <v>68</v>
      </c>
      <c r="AL20" s="43" t="s">
        <v>69</v>
      </c>
      <c r="AM20" s="43" t="s">
        <v>705</v>
      </c>
      <c r="AN20" s="43" t="s">
        <v>46</v>
      </c>
      <c r="AO20" s="25" t="s">
        <v>47</v>
      </c>
      <c r="AP20" s="25"/>
    </row>
    <row r="21" spans="1:42" s="28" customFormat="1" ht="156" customHeight="1">
      <c r="A21" s="43" t="s">
        <v>40</v>
      </c>
      <c r="B21" s="60" t="s">
        <v>41</v>
      </c>
      <c r="C21" s="60">
        <v>526</v>
      </c>
      <c r="D21" s="60" t="s">
        <v>70</v>
      </c>
      <c r="E21" s="60" t="s">
        <v>70</v>
      </c>
      <c r="F21" s="44" t="s">
        <v>71</v>
      </c>
      <c r="G21" s="44" t="s">
        <v>72</v>
      </c>
      <c r="H21" s="33">
        <v>0.36</v>
      </c>
      <c r="I21" s="246">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43" t="s">
        <v>46</v>
      </c>
      <c r="AO21" s="25" t="s">
        <v>47</v>
      </c>
      <c r="AP21" s="25"/>
    </row>
    <row r="22" spans="1:42" s="28" customFormat="1" ht="60">
      <c r="A22" s="43" t="s">
        <v>40</v>
      </c>
      <c r="B22" s="60" t="s">
        <v>41</v>
      </c>
      <c r="C22" s="60">
        <v>526</v>
      </c>
      <c r="D22" s="60" t="s">
        <v>70</v>
      </c>
      <c r="E22" s="60" t="s">
        <v>70</v>
      </c>
      <c r="F22" s="44" t="s">
        <v>71</v>
      </c>
      <c r="G22" s="44" t="s">
        <v>75</v>
      </c>
      <c r="H22" s="33">
        <v>0.09</v>
      </c>
      <c r="I22" s="246"/>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43" t="s">
        <v>46</v>
      </c>
      <c r="AO22" s="25" t="s">
        <v>47</v>
      </c>
      <c r="AP22" s="25"/>
    </row>
    <row r="23" spans="1:42" s="28" customFormat="1" ht="75" customHeight="1">
      <c r="A23" s="43" t="s">
        <v>40</v>
      </c>
      <c r="B23" s="60" t="s">
        <v>41</v>
      </c>
      <c r="C23" s="60">
        <v>526</v>
      </c>
      <c r="D23" s="60" t="s">
        <v>70</v>
      </c>
      <c r="E23" s="60" t="s">
        <v>70</v>
      </c>
      <c r="F23" s="44" t="s">
        <v>77</v>
      </c>
      <c r="G23" s="44" t="s">
        <v>78</v>
      </c>
      <c r="H23" s="33">
        <v>0.15</v>
      </c>
      <c r="I23" s="246"/>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43" t="s">
        <v>46</v>
      </c>
      <c r="AO23" s="25" t="s">
        <v>47</v>
      </c>
      <c r="AP23" s="25"/>
    </row>
    <row r="24" spans="1:42" s="30" customFormat="1" ht="207" customHeight="1">
      <c r="A24" s="43" t="s">
        <v>40</v>
      </c>
      <c r="B24" s="60" t="s">
        <v>41</v>
      </c>
      <c r="C24" s="60">
        <v>526</v>
      </c>
      <c r="D24" s="60" t="s">
        <v>70</v>
      </c>
      <c r="E24" s="60" t="s">
        <v>70</v>
      </c>
      <c r="F24" s="44" t="s">
        <v>80</v>
      </c>
      <c r="G24" s="44" t="s">
        <v>81</v>
      </c>
      <c r="H24" s="33">
        <v>0.1</v>
      </c>
      <c r="I24" s="246"/>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43" t="s">
        <v>46</v>
      </c>
      <c r="AO24" s="25" t="s">
        <v>47</v>
      </c>
      <c r="AP24" s="25"/>
    </row>
    <row r="25" spans="1:42" s="28" customFormat="1" ht="60">
      <c r="A25" s="43" t="s">
        <v>40</v>
      </c>
      <c r="B25" s="60" t="s">
        <v>41</v>
      </c>
      <c r="C25" s="60">
        <v>526</v>
      </c>
      <c r="D25" s="60" t="s">
        <v>70</v>
      </c>
      <c r="E25" s="60" t="s">
        <v>70</v>
      </c>
      <c r="F25" s="44" t="s">
        <v>83</v>
      </c>
      <c r="G25" s="44" t="s">
        <v>84</v>
      </c>
      <c r="H25" s="33">
        <v>0.1</v>
      </c>
      <c r="I25" s="246"/>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43" t="s">
        <v>46</v>
      </c>
      <c r="AO25" s="25" t="s">
        <v>47</v>
      </c>
      <c r="AP25" s="25"/>
    </row>
    <row r="26" spans="1:42" s="28" customFormat="1" ht="60">
      <c r="A26" s="43" t="s">
        <v>40</v>
      </c>
      <c r="B26" s="60" t="s">
        <v>41</v>
      </c>
      <c r="C26" s="60">
        <v>526</v>
      </c>
      <c r="D26" s="60" t="s">
        <v>70</v>
      </c>
      <c r="E26" s="60" t="s">
        <v>70</v>
      </c>
      <c r="F26" s="44" t="s">
        <v>86</v>
      </c>
      <c r="G26" s="44" t="s">
        <v>87</v>
      </c>
      <c r="H26" s="33">
        <v>0.1</v>
      </c>
      <c r="I26" s="246"/>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43" t="s">
        <v>46</v>
      </c>
      <c r="AO26" s="25" t="s">
        <v>47</v>
      </c>
      <c r="AP26" s="25"/>
    </row>
    <row r="27" spans="1:42" s="28" customFormat="1" ht="90" customHeight="1">
      <c r="A27" s="43" t="s">
        <v>40</v>
      </c>
      <c r="B27" s="60" t="s">
        <v>41</v>
      </c>
      <c r="C27" s="60">
        <v>526</v>
      </c>
      <c r="D27" s="60" t="s">
        <v>70</v>
      </c>
      <c r="E27" s="60" t="s">
        <v>70</v>
      </c>
      <c r="F27" s="44" t="s">
        <v>86</v>
      </c>
      <c r="G27" s="44" t="s">
        <v>836</v>
      </c>
      <c r="H27" s="33">
        <v>0.1</v>
      </c>
      <c r="I27" s="246"/>
      <c r="J27" s="174"/>
      <c r="K27" s="174"/>
      <c r="L27" s="161"/>
      <c r="M27" s="161"/>
      <c r="N27" s="206"/>
      <c r="O27" s="161"/>
      <c r="P27" s="206"/>
      <c r="Q27" s="161"/>
      <c r="R27" s="161">
        <v>0.05</v>
      </c>
      <c r="S27" s="161"/>
      <c r="T27" s="206"/>
      <c r="U27" s="161"/>
      <c r="V27" s="206"/>
      <c r="W27" s="161"/>
      <c r="X27" s="161">
        <v>0.3</v>
      </c>
      <c r="Y27" s="161"/>
      <c r="Z27" s="206"/>
      <c r="AA27" s="161"/>
      <c r="AB27" s="161">
        <v>0.2</v>
      </c>
      <c r="AC27" s="161"/>
      <c r="AD27" s="206"/>
      <c r="AE27" s="161"/>
      <c r="AF27" s="161">
        <v>0.45</v>
      </c>
      <c r="AG27" s="161"/>
      <c r="AH27" s="31">
        <f t="shared" si="0"/>
        <v>1</v>
      </c>
      <c r="AI27" s="62">
        <v>45047</v>
      </c>
      <c r="AJ27" s="62">
        <v>45275</v>
      </c>
      <c r="AK27" s="26" t="s">
        <v>90</v>
      </c>
      <c r="AL27" s="44" t="s">
        <v>73</v>
      </c>
      <c r="AM27" s="44" t="s">
        <v>74</v>
      </c>
      <c r="AN27" s="43" t="s">
        <v>46</v>
      </c>
      <c r="AO27" s="25" t="s">
        <v>47</v>
      </c>
      <c r="AP27" s="25"/>
    </row>
    <row r="28" spans="1:42" s="28" customFormat="1" ht="60">
      <c r="A28" s="43" t="s">
        <v>40</v>
      </c>
      <c r="B28" s="60" t="s">
        <v>41</v>
      </c>
      <c r="C28" s="60">
        <v>526</v>
      </c>
      <c r="D28" s="60" t="s">
        <v>70</v>
      </c>
      <c r="E28" s="60" t="s">
        <v>70</v>
      </c>
      <c r="F28" s="44" t="s">
        <v>91</v>
      </c>
      <c r="G28" s="44" t="s">
        <v>92</v>
      </c>
      <c r="H28" s="33">
        <v>0.2</v>
      </c>
      <c r="I28" s="265">
        <f>+H28+H29</f>
        <v>1</v>
      </c>
      <c r="J28" s="31"/>
      <c r="K28" s="31"/>
      <c r="L28" s="31">
        <v>0.5</v>
      </c>
      <c r="M28" s="31"/>
      <c r="N28" s="31">
        <v>0.5</v>
      </c>
      <c r="O28" s="31"/>
      <c r="P28" s="31"/>
      <c r="Q28" s="31"/>
      <c r="R28" s="31"/>
      <c r="S28" s="31"/>
      <c r="T28" s="31"/>
      <c r="U28" s="31"/>
      <c r="V28" s="31"/>
      <c r="W28" s="31"/>
      <c r="X28" s="31"/>
      <c r="Y28" s="31"/>
      <c r="Z28" s="31"/>
      <c r="AA28" s="31"/>
      <c r="AB28" s="31"/>
      <c r="AC28" s="31"/>
      <c r="AD28" s="31"/>
      <c r="AE28" s="31"/>
      <c r="AF28" s="31"/>
      <c r="AG28" s="31"/>
      <c r="AH28" s="31">
        <f t="shared" si="0"/>
        <v>1</v>
      </c>
      <c r="AI28" s="62">
        <v>44958</v>
      </c>
      <c r="AJ28" s="62">
        <v>45016</v>
      </c>
      <c r="AK28" s="26" t="s">
        <v>93</v>
      </c>
      <c r="AL28" s="44" t="s">
        <v>94</v>
      </c>
      <c r="AM28" s="44" t="s">
        <v>95</v>
      </c>
      <c r="AN28" s="43" t="s">
        <v>46</v>
      </c>
      <c r="AO28" s="25" t="s">
        <v>47</v>
      </c>
      <c r="AP28" s="25"/>
    </row>
    <row r="29" spans="1:42" s="42" customFormat="1" ht="80.45" customHeight="1">
      <c r="A29" s="43" t="s">
        <v>40</v>
      </c>
      <c r="B29" s="60" t="s">
        <v>41</v>
      </c>
      <c r="C29" s="60">
        <v>526</v>
      </c>
      <c r="D29" s="60" t="s">
        <v>70</v>
      </c>
      <c r="E29" s="60" t="s">
        <v>70</v>
      </c>
      <c r="F29" s="44" t="s">
        <v>91</v>
      </c>
      <c r="G29" s="44" t="s">
        <v>96</v>
      </c>
      <c r="H29" s="33">
        <v>0.8</v>
      </c>
      <c r="I29" s="267"/>
      <c r="J29" s="31"/>
      <c r="K29" s="31"/>
      <c r="L29" s="31"/>
      <c r="M29" s="31"/>
      <c r="N29" s="31"/>
      <c r="O29" s="31"/>
      <c r="P29" s="31">
        <v>0.25</v>
      </c>
      <c r="Q29" s="31"/>
      <c r="R29" s="31"/>
      <c r="S29" s="31"/>
      <c r="T29" s="31"/>
      <c r="U29" s="31"/>
      <c r="V29" s="31">
        <v>0.25</v>
      </c>
      <c r="W29" s="31"/>
      <c r="X29" s="31"/>
      <c r="Y29" s="31"/>
      <c r="Z29" s="31">
        <v>0.25</v>
      </c>
      <c r="AA29" s="31"/>
      <c r="AB29" s="31"/>
      <c r="AC29" s="31"/>
      <c r="AD29" s="31"/>
      <c r="AE29" s="31"/>
      <c r="AF29" s="31">
        <v>0.25</v>
      </c>
      <c r="AG29" s="31"/>
      <c r="AH29" s="31">
        <f t="shared" si="0"/>
        <v>1</v>
      </c>
      <c r="AI29" s="62">
        <v>45078</v>
      </c>
      <c r="AJ29" s="62">
        <v>45291</v>
      </c>
      <c r="AK29" s="26" t="s">
        <v>97</v>
      </c>
      <c r="AL29" s="44" t="s">
        <v>94</v>
      </c>
      <c r="AM29" s="44" t="s">
        <v>95</v>
      </c>
      <c r="AN29" s="43" t="s">
        <v>46</v>
      </c>
      <c r="AO29" s="25" t="s">
        <v>47</v>
      </c>
      <c r="AP29" s="25"/>
    </row>
    <row r="30" spans="1:42" s="28" customFormat="1" ht="60">
      <c r="A30" s="43" t="s">
        <v>40</v>
      </c>
      <c r="B30" s="60" t="s">
        <v>41</v>
      </c>
      <c r="C30" s="60">
        <v>526</v>
      </c>
      <c r="D30" s="60" t="s">
        <v>70</v>
      </c>
      <c r="E30" s="60" t="s">
        <v>70</v>
      </c>
      <c r="F30" s="44" t="s">
        <v>98</v>
      </c>
      <c r="G30" s="44" t="s">
        <v>99</v>
      </c>
      <c r="H30" s="33">
        <v>0.2</v>
      </c>
      <c r="I30" s="265">
        <f>+H30+H31</f>
        <v>1</v>
      </c>
      <c r="J30" s="31"/>
      <c r="K30" s="31"/>
      <c r="L30" s="31"/>
      <c r="M30" s="31"/>
      <c r="N30" s="31"/>
      <c r="O30" s="31"/>
      <c r="P30" s="31"/>
      <c r="Q30" s="31"/>
      <c r="R30" s="31"/>
      <c r="S30" s="31"/>
      <c r="T30" s="31">
        <v>0.2</v>
      </c>
      <c r="U30" s="31"/>
      <c r="V30" s="31">
        <v>0.8</v>
      </c>
      <c r="W30" s="31"/>
      <c r="X30" s="31"/>
      <c r="Y30" s="31"/>
      <c r="Z30" s="31"/>
      <c r="AA30" s="31"/>
      <c r="AB30" s="31"/>
      <c r="AC30" s="31"/>
      <c r="AD30" s="31"/>
      <c r="AE30" s="31"/>
      <c r="AF30" s="31"/>
      <c r="AG30" s="31"/>
      <c r="AH30" s="31">
        <f t="shared" si="0"/>
        <v>1</v>
      </c>
      <c r="AI30" s="62">
        <v>45078</v>
      </c>
      <c r="AJ30" s="62">
        <v>45138</v>
      </c>
      <c r="AK30" s="26" t="s">
        <v>100</v>
      </c>
      <c r="AL30" s="44" t="s">
        <v>94</v>
      </c>
      <c r="AM30" s="44" t="s">
        <v>95</v>
      </c>
      <c r="AN30" s="43" t="s">
        <v>46</v>
      </c>
      <c r="AO30" s="25" t="s">
        <v>47</v>
      </c>
      <c r="AP30" s="25"/>
    </row>
    <row r="31" spans="1:42" s="28" customFormat="1" ht="75">
      <c r="A31" s="43" t="s">
        <v>40</v>
      </c>
      <c r="B31" s="60" t="s">
        <v>41</v>
      </c>
      <c r="C31" s="60">
        <v>526</v>
      </c>
      <c r="D31" s="60" t="s">
        <v>70</v>
      </c>
      <c r="E31" s="60" t="s">
        <v>70</v>
      </c>
      <c r="F31" s="44" t="s">
        <v>98</v>
      </c>
      <c r="G31" s="44" t="s">
        <v>101</v>
      </c>
      <c r="H31" s="33">
        <v>0.8</v>
      </c>
      <c r="I31" s="267"/>
      <c r="J31" s="31">
        <v>0.1</v>
      </c>
      <c r="K31" s="31"/>
      <c r="L31" s="31">
        <v>0.1</v>
      </c>
      <c r="M31" s="31"/>
      <c r="N31" s="31">
        <v>0.1</v>
      </c>
      <c r="O31" s="31"/>
      <c r="P31" s="31">
        <v>0.1</v>
      </c>
      <c r="Q31" s="31"/>
      <c r="R31" s="31">
        <v>0.1</v>
      </c>
      <c r="S31" s="31"/>
      <c r="T31" s="31">
        <v>0.1</v>
      </c>
      <c r="U31" s="31"/>
      <c r="V31" s="31">
        <v>0.1</v>
      </c>
      <c r="W31" s="31"/>
      <c r="X31" s="31">
        <v>0.05</v>
      </c>
      <c r="Y31" s="31"/>
      <c r="Z31" s="31">
        <v>0.05</v>
      </c>
      <c r="AA31" s="31"/>
      <c r="AB31" s="31">
        <v>0.05</v>
      </c>
      <c r="AC31" s="31"/>
      <c r="AD31" s="31">
        <v>0.1</v>
      </c>
      <c r="AE31" s="31"/>
      <c r="AF31" s="31">
        <v>0.05</v>
      </c>
      <c r="AG31" s="31"/>
      <c r="AH31" s="31">
        <f t="shared" si="0"/>
        <v>1</v>
      </c>
      <c r="AI31" s="62">
        <v>44927</v>
      </c>
      <c r="AJ31" s="62">
        <v>45291</v>
      </c>
      <c r="AK31" s="26" t="s">
        <v>102</v>
      </c>
      <c r="AL31" s="44" t="s">
        <v>94</v>
      </c>
      <c r="AM31" s="44" t="s">
        <v>95</v>
      </c>
      <c r="AN31" s="43" t="s">
        <v>46</v>
      </c>
      <c r="AO31" s="25" t="s">
        <v>47</v>
      </c>
      <c r="AP31" s="25"/>
    </row>
    <row r="32" spans="1:42" s="28" customFormat="1" ht="60">
      <c r="A32" s="43" t="s">
        <v>40</v>
      </c>
      <c r="B32" s="60" t="s">
        <v>41</v>
      </c>
      <c r="C32" s="60">
        <v>526</v>
      </c>
      <c r="D32" s="60" t="s">
        <v>70</v>
      </c>
      <c r="E32" s="60" t="s">
        <v>70</v>
      </c>
      <c r="F32" s="44" t="s">
        <v>103</v>
      </c>
      <c r="G32" s="44" t="s">
        <v>104</v>
      </c>
      <c r="H32" s="33">
        <v>0.5</v>
      </c>
      <c r="I32" s="265">
        <f>+H32+H33</f>
        <v>1</v>
      </c>
      <c r="J32" s="31"/>
      <c r="K32" s="31"/>
      <c r="L32" s="31"/>
      <c r="M32" s="31"/>
      <c r="N32" s="31"/>
      <c r="O32" s="31"/>
      <c r="P32" s="31"/>
      <c r="Q32" s="31"/>
      <c r="R32" s="31"/>
      <c r="S32" s="31"/>
      <c r="T32" s="31"/>
      <c r="U32" s="31"/>
      <c r="V32" s="31"/>
      <c r="W32" s="31"/>
      <c r="X32" s="31"/>
      <c r="Y32" s="31"/>
      <c r="Z32" s="31"/>
      <c r="AA32" s="31"/>
      <c r="AB32" s="31"/>
      <c r="AC32" s="31"/>
      <c r="AD32" s="31">
        <v>1</v>
      </c>
      <c r="AE32" s="31"/>
      <c r="AF32" s="31"/>
      <c r="AG32" s="31"/>
      <c r="AH32" s="31">
        <f t="shared" si="0"/>
        <v>1</v>
      </c>
      <c r="AI32" s="62">
        <v>45078</v>
      </c>
      <c r="AJ32" s="62">
        <v>45260</v>
      </c>
      <c r="AK32" s="26" t="s">
        <v>100</v>
      </c>
      <c r="AL32" s="44" t="s">
        <v>94</v>
      </c>
      <c r="AM32" s="44" t="s">
        <v>95</v>
      </c>
      <c r="AN32" s="43" t="s">
        <v>46</v>
      </c>
      <c r="AO32" s="25" t="s">
        <v>47</v>
      </c>
      <c r="AP32" s="25"/>
    </row>
    <row r="33" spans="1:42" s="28" customFormat="1" ht="60">
      <c r="A33" s="43" t="s">
        <v>40</v>
      </c>
      <c r="B33" s="60" t="s">
        <v>41</v>
      </c>
      <c r="C33" s="60">
        <v>526</v>
      </c>
      <c r="D33" s="60" t="s">
        <v>70</v>
      </c>
      <c r="E33" s="60" t="s">
        <v>70</v>
      </c>
      <c r="F33" s="44" t="s">
        <v>103</v>
      </c>
      <c r="G33" s="44" t="s">
        <v>105</v>
      </c>
      <c r="H33" s="33">
        <v>0.5</v>
      </c>
      <c r="I33" s="267"/>
      <c r="J33" s="31"/>
      <c r="K33" s="31"/>
      <c r="L33" s="31"/>
      <c r="M33" s="31"/>
      <c r="N33" s="30"/>
      <c r="O33" s="31"/>
      <c r="P33" s="31">
        <v>0.25</v>
      </c>
      <c r="Q33" s="31"/>
      <c r="R33" s="31"/>
      <c r="S33" s="31"/>
      <c r="T33" s="30"/>
      <c r="U33" s="31"/>
      <c r="V33" s="31">
        <v>0.25</v>
      </c>
      <c r="W33" s="31"/>
      <c r="X33" s="31"/>
      <c r="Y33" s="31"/>
      <c r="Z33" s="30"/>
      <c r="AA33" s="31"/>
      <c r="AB33" s="31">
        <v>0.25</v>
      </c>
      <c r="AC33" s="31"/>
      <c r="AD33" s="31"/>
      <c r="AE33" s="31"/>
      <c r="AF33" s="31">
        <v>0.25</v>
      </c>
      <c r="AG33" s="31"/>
      <c r="AH33" s="31">
        <f>+J33+L33+N33+P33+R33+T33+V33+X33+Z33+AB33+AD33+AF33</f>
        <v>1</v>
      </c>
      <c r="AI33" s="62">
        <v>44986</v>
      </c>
      <c r="AJ33" s="62">
        <v>45291</v>
      </c>
      <c r="AK33" s="26" t="s">
        <v>100</v>
      </c>
      <c r="AL33" s="44" t="s">
        <v>94</v>
      </c>
      <c r="AM33" s="44" t="s">
        <v>95</v>
      </c>
      <c r="AN33" s="43" t="s">
        <v>46</v>
      </c>
      <c r="AO33" s="25" t="s">
        <v>47</v>
      </c>
      <c r="AP33" s="25"/>
    </row>
    <row r="34" spans="1:42" s="28" customFormat="1" ht="75">
      <c r="A34" s="43" t="s">
        <v>40</v>
      </c>
      <c r="B34" s="60" t="s">
        <v>41</v>
      </c>
      <c r="C34" s="60">
        <v>526</v>
      </c>
      <c r="D34" s="60" t="s">
        <v>70</v>
      </c>
      <c r="E34" s="60" t="s">
        <v>70</v>
      </c>
      <c r="F34" s="44" t="s">
        <v>106</v>
      </c>
      <c r="G34" s="44" t="s">
        <v>107</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44986</v>
      </c>
      <c r="AJ34" s="62">
        <v>45291</v>
      </c>
      <c r="AK34" s="26" t="s">
        <v>108</v>
      </c>
      <c r="AL34" s="44" t="s">
        <v>94</v>
      </c>
      <c r="AM34" s="44" t="s">
        <v>95</v>
      </c>
      <c r="AN34" s="43" t="s">
        <v>46</v>
      </c>
      <c r="AO34" s="25" t="s">
        <v>47</v>
      </c>
      <c r="AP34" s="25"/>
    </row>
    <row r="35" spans="1:42" s="28" customFormat="1" ht="75">
      <c r="A35" s="43" t="s">
        <v>40</v>
      </c>
      <c r="B35" s="60" t="s">
        <v>41</v>
      </c>
      <c r="C35" s="60">
        <v>526</v>
      </c>
      <c r="D35" s="60" t="s">
        <v>70</v>
      </c>
      <c r="E35" s="60" t="s">
        <v>70</v>
      </c>
      <c r="F35" s="44" t="s">
        <v>109</v>
      </c>
      <c r="G35" s="44" t="s">
        <v>110</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45078</v>
      </c>
      <c r="AJ35" s="62">
        <v>45291</v>
      </c>
      <c r="AK35" s="26" t="s">
        <v>108</v>
      </c>
      <c r="AL35" s="44" t="s">
        <v>94</v>
      </c>
      <c r="AM35" s="44" t="s">
        <v>95</v>
      </c>
      <c r="AN35" s="43" t="s">
        <v>46</v>
      </c>
      <c r="AO35" s="25" t="s">
        <v>47</v>
      </c>
      <c r="AP35" s="25"/>
    </row>
    <row r="36" spans="1:42" s="28" customFormat="1" ht="60">
      <c r="A36" s="43" t="s">
        <v>40</v>
      </c>
      <c r="B36" s="60" t="s">
        <v>41</v>
      </c>
      <c r="C36" s="60">
        <v>526</v>
      </c>
      <c r="D36" s="60" t="s">
        <v>70</v>
      </c>
      <c r="E36" s="60" t="s">
        <v>70</v>
      </c>
      <c r="F36" s="44" t="s">
        <v>114</v>
      </c>
      <c r="G36" s="44" t="s">
        <v>115</v>
      </c>
      <c r="H36" s="33">
        <v>0.25</v>
      </c>
      <c r="I36" s="265">
        <f>+H36+H37+H38</f>
        <v>1</v>
      </c>
      <c r="J36" s="31"/>
      <c r="K36" s="31"/>
      <c r="L36" s="31"/>
      <c r="M36" s="31"/>
      <c r="N36" s="31"/>
      <c r="O36" s="31"/>
      <c r="P36" s="31">
        <v>0.5</v>
      </c>
      <c r="Q36" s="31"/>
      <c r="R36" s="31"/>
      <c r="S36" s="31"/>
      <c r="T36" s="31"/>
      <c r="U36" s="31"/>
      <c r="V36" s="31"/>
      <c r="W36" s="31"/>
      <c r="X36" s="31">
        <v>0.5</v>
      </c>
      <c r="Y36" s="31"/>
      <c r="Z36" s="31"/>
      <c r="AA36" s="31"/>
      <c r="AB36" s="31"/>
      <c r="AC36" s="31"/>
      <c r="AD36" s="31"/>
      <c r="AE36" s="31"/>
      <c r="AF36" s="31"/>
      <c r="AG36" s="31"/>
      <c r="AH36" s="31">
        <f t="shared" si="0"/>
        <v>1</v>
      </c>
      <c r="AI36" s="62">
        <v>45017</v>
      </c>
      <c r="AJ36" s="62">
        <v>45169</v>
      </c>
      <c r="AK36" s="26" t="s">
        <v>116</v>
      </c>
      <c r="AL36" s="44" t="s">
        <v>94</v>
      </c>
      <c r="AM36" s="44" t="s">
        <v>95</v>
      </c>
      <c r="AN36" s="43" t="s">
        <v>46</v>
      </c>
      <c r="AO36" s="25" t="s">
        <v>47</v>
      </c>
      <c r="AP36" s="25"/>
    </row>
    <row r="37" spans="1:42" s="28" customFormat="1" ht="98.25" customHeight="1">
      <c r="A37" s="43" t="s">
        <v>40</v>
      </c>
      <c r="B37" s="60" t="s">
        <v>41</v>
      </c>
      <c r="C37" s="60">
        <v>526</v>
      </c>
      <c r="D37" s="60" t="s">
        <v>70</v>
      </c>
      <c r="E37" s="60" t="s">
        <v>70</v>
      </c>
      <c r="F37" s="44" t="s">
        <v>114</v>
      </c>
      <c r="G37" s="44" t="s">
        <v>117</v>
      </c>
      <c r="H37" s="33">
        <v>0.25</v>
      </c>
      <c r="I37" s="266"/>
      <c r="J37" s="31"/>
      <c r="K37" s="31"/>
      <c r="L37" s="31"/>
      <c r="M37" s="31"/>
      <c r="N37" s="31"/>
      <c r="O37" s="31"/>
      <c r="P37" s="31"/>
      <c r="Q37" s="31"/>
      <c r="R37" s="31"/>
      <c r="S37" s="31"/>
      <c r="T37" s="31">
        <v>0.5</v>
      </c>
      <c r="U37" s="31"/>
      <c r="V37" s="31"/>
      <c r="W37" s="31"/>
      <c r="X37" s="31"/>
      <c r="Y37" s="31"/>
      <c r="Z37" s="31"/>
      <c r="AA37" s="31"/>
      <c r="AB37" s="31"/>
      <c r="AC37" s="31"/>
      <c r="AD37" s="31"/>
      <c r="AE37" s="31"/>
      <c r="AF37" s="31">
        <v>0.5</v>
      </c>
      <c r="AG37" s="31"/>
      <c r="AH37" s="31">
        <f t="shared" si="0"/>
        <v>1</v>
      </c>
      <c r="AI37" s="62">
        <v>44928</v>
      </c>
      <c r="AJ37" s="62">
        <v>45291</v>
      </c>
      <c r="AK37" s="26" t="s">
        <v>118</v>
      </c>
      <c r="AL37" s="44" t="s">
        <v>94</v>
      </c>
      <c r="AM37" s="44" t="s">
        <v>95</v>
      </c>
      <c r="AN37" s="43" t="s">
        <v>46</v>
      </c>
      <c r="AO37" s="25" t="s">
        <v>47</v>
      </c>
      <c r="AP37" s="25"/>
    </row>
    <row r="38" spans="1:42" s="28" customFormat="1" ht="111" customHeight="1">
      <c r="A38" s="43" t="s">
        <v>40</v>
      </c>
      <c r="B38" s="60" t="s">
        <v>41</v>
      </c>
      <c r="C38" s="60">
        <v>526</v>
      </c>
      <c r="D38" s="60" t="s">
        <v>70</v>
      </c>
      <c r="E38" s="60" t="s">
        <v>70</v>
      </c>
      <c r="F38" s="44" t="s">
        <v>114</v>
      </c>
      <c r="G38" s="44" t="s">
        <v>119</v>
      </c>
      <c r="H38" s="33">
        <v>0.5</v>
      </c>
      <c r="I38" s="267"/>
      <c r="J38" s="31"/>
      <c r="K38" s="31"/>
      <c r="L38" s="31"/>
      <c r="M38" s="31"/>
      <c r="N38" s="31">
        <v>0.5</v>
      </c>
      <c r="O38" s="31"/>
      <c r="P38" s="31"/>
      <c r="Q38" s="31"/>
      <c r="R38" s="31"/>
      <c r="S38" s="31"/>
      <c r="T38" s="31"/>
      <c r="U38" s="31"/>
      <c r="V38" s="31"/>
      <c r="W38" s="31"/>
      <c r="X38" s="31"/>
      <c r="Y38" s="31"/>
      <c r="Z38" s="31">
        <v>0.5</v>
      </c>
      <c r="AA38" s="31"/>
      <c r="AB38" s="31"/>
      <c r="AC38" s="31"/>
      <c r="AD38" s="31"/>
      <c r="AE38" s="31"/>
      <c r="AF38" s="31"/>
      <c r="AG38" s="31"/>
      <c r="AH38" s="31">
        <f t="shared" si="0"/>
        <v>1</v>
      </c>
      <c r="AI38" s="62">
        <v>44986</v>
      </c>
      <c r="AJ38" s="62">
        <v>45199</v>
      </c>
      <c r="AK38" s="26" t="s">
        <v>120</v>
      </c>
      <c r="AL38" s="44" t="s">
        <v>94</v>
      </c>
      <c r="AM38" s="44" t="s">
        <v>95</v>
      </c>
      <c r="AN38" s="43" t="s">
        <v>46</v>
      </c>
      <c r="AO38" s="25" t="s">
        <v>47</v>
      </c>
      <c r="AP38" s="25"/>
    </row>
    <row r="39" spans="1:42" s="28" customFormat="1" ht="60">
      <c r="A39" s="43" t="s">
        <v>40</v>
      </c>
      <c r="B39" s="60" t="s">
        <v>41</v>
      </c>
      <c r="C39" s="60">
        <v>526</v>
      </c>
      <c r="D39" s="60" t="s">
        <v>70</v>
      </c>
      <c r="E39" s="60" t="s">
        <v>70</v>
      </c>
      <c r="F39" s="44" t="s">
        <v>121</v>
      </c>
      <c r="G39" s="44" t="s">
        <v>122</v>
      </c>
      <c r="H39" s="33">
        <v>0.2</v>
      </c>
      <c r="I39" s="265">
        <f>+H39+H40</f>
        <v>1</v>
      </c>
      <c r="J39" s="31"/>
      <c r="K39" s="31"/>
      <c r="L39" s="31">
        <v>1</v>
      </c>
      <c r="M39" s="31"/>
      <c r="N39" s="31"/>
      <c r="O39" s="31"/>
      <c r="P39" s="31"/>
      <c r="Q39" s="31"/>
      <c r="R39" s="31"/>
      <c r="S39" s="31"/>
      <c r="T39" s="31"/>
      <c r="U39" s="31"/>
      <c r="V39" s="31"/>
      <c r="W39" s="31"/>
      <c r="X39" s="31"/>
      <c r="Y39" s="31"/>
      <c r="Z39" s="31"/>
      <c r="AA39" s="31"/>
      <c r="AB39" s="31"/>
      <c r="AC39" s="31"/>
      <c r="AD39" s="31"/>
      <c r="AE39" s="31"/>
      <c r="AF39" s="31"/>
      <c r="AG39" s="31"/>
      <c r="AH39" s="31">
        <f t="shared" si="0"/>
        <v>1</v>
      </c>
      <c r="AI39" s="62">
        <v>44958</v>
      </c>
      <c r="AJ39" s="62">
        <v>44985</v>
      </c>
      <c r="AK39" s="26" t="s">
        <v>123</v>
      </c>
      <c r="AL39" s="44" t="s">
        <v>94</v>
      </c>
      <c r="AM39" s="44" t="s">
        <v>95</v>
      </c>
      <c r="AN39" s="43" t="s">
        <v>46</v>
      </c>
      <c r="AO39" s="25" t="s">
        <v>47</v>
      </c>
      <c r="AP39" s="25"/>
    </row>
    <row r="40" spans="1:42" s="28" customFormat="1" ht="60">
      <c r="A40" s="43" t="s">
        <v>40</v>
      </c>
      <c r="B40" s="60" t="s">
        <v>41</v>
      </c>
      <c r="C40" s="60">
        <v>526</v>
      </c>
      <c r="D40" s="60" t="s">
        <v>70</v>
      </c>
      <c r="E40" s="60" t="s">
        <v>70</v>
      </c>
      <c r="F40" s="44" t="s">
        <v>121</v>
      </c>
      <c r="G40" s="44" t="s">
        <v>124</v>
      </c>
      <c r="H40" s="33">
        <v>0.8</v>
      </c>
      <c r="I40" s="267"/>
      <c r="J40" s="31"/>
      <c r="K40" s="31"/>
      <c r="L40" s="31"/>
      <c r="M40" s="31"/>
      <c r="N40" s="31"/>
      <c r="O40" s="31"/>
      <c r="P40" s="31">
        <v>0.25</v>
      </c>
      <c r="Q40" s="31"/>
      <c r="R40" s="31"/>
      <c r="S40" s="31"/>
      <c r="T40" s="31"/>
      <c r="U40" s="31"/>
      <c r="V40" s="31">
        <v>0.25</v>
      </c>
      <c r="W40" s="31"/>
      <c r="X40" s="31"/>
      <c r="Y40" s="31"/>
      <c r="Z40" s="31">
        <v>0.25</v>
      </c>
      <c r="AA40" s="31"/>
      <c r="AB40" s="31"/>
      <c r="AC40" s="31"/>
      <c r="AD40" s="31"/>
      <c r="AE40" s="31"/>
      <c r="AF40" s="31">
        <v>0.25</v>
      </c>
      <c r="AG40" s="31"/>
      <c r="AH40" s="31">
        <f>+J40+L40+N40+P40+R40+T40+V40+X40+Z40+AB40+AD40+AF40</f>
        <v>1</v>
      </c>
      <c r="AI40" s="62">
        <v>44986</v>
      </c>
      <c r="AJ40" s="62">
        <v>45291</v>
      </c>
      <c r="AK40" s="26" t="s">
        <v>108</v>
      </c>
      <c r="AL40" s="44" t="s">
        <v>94</v>
      </c>
      <c r="AM40" s="44" t="s">
        <v>95</v>
      </c>
      <c r="AN40" s="43" t="s">
        <v>46</v>
      </c>
      <c r="AO40" s="25" t="s">
        <v>47</v>
      </c>
      <c r="AP40" s="25"/>
    </row>
    <row r="41" spans="1:42" s="28" customFormat="1" ht="60">
      <c r="A41" s="43" t="s">
        <v>40</v>
      </c>
      <c r="B41" s="60" t="s">
        <v>41</v>
      </c>
      <c r="C41" s="60">
        <v>526</v>
      </c>
      <c r="D41" s="60" t="s">
        <v>70</v>
      </c>
      <c r="E41" s="60" t="s">
        <v>70</v>
      </c>
      <c r="F41" s="44" t="s">
        <v>111</v>
      </c>
      <c r="G41" s="44" t="s">
        <v>112</v>
      </c>
      <c r="H41" s="33">
        <v>1</v>
      </c>
      <c r="I41" s="33">
        <v>1</v>
      </c>
      <c r="J41" s="31"/>
      <c r="K41" s="31"/>
      <c r="L41" s="31"/>
      <c r="M41" s="31"/>
      <c r="N41" s="30"/>
      <c r="O41" s="31"/>
      <c r="P41" s="31">
        <v>0.25</v>
      </c>
      <c r="Q41" s="31"/>
      <c r="R41" s="31"/>
      <c r="S41" s="31"/>
      <c r="T41" s="30"/>
      <c r="U41" s="31"/>
      <c r="V41" s="31">
        <v>0.25</v>
      </c>
      <c r="W41" s="31"/>
      <c r="X41" s="31"/>
      <c r="Y41" s="31"/>
      <c r="Z41" s="30"/>
      <c r="AA41" s="31"/>
      <c r="AB41" s="31">
        <v>0.25</v>
      </c>
      <c r="AC41" s="31"/>
      <c r="AD41" s="31"/>
      <c r="AE41" s="31"/>
      <c r="AF41" s="31">
        <v>0.25</v>
      </c>
      <c r="AG41" s="31"/>
      <c r="AH41" s="31">
        <f>+J41+L41+N41+P41+R41+T41+V41+X41+Z41+AB41+AD41+AF41</f>
        <v>1</v>
      </c>
      <c r="AI41" s="62">
        <v>44986</v>
      </c>
      <c r="AJ41" s="62">
        <v>45291</v>
      </c>
      <c r="AK41" s="26" t="s">
        <v>113</v>
      </c>
      <c r="AL41" s="44" t="s">
        <v>94</v>
      </c>
      <c r="AM41" s="44" t="s">
        <v>95</v>
      </c>
      <c r="AN41" s="43" t="s">
        <v>46</v>
      </c>
      <c r="AO41" s="25" t="s">
        <v>47</v>
      </c>
      <c r="AP41" s="25"/>
    </row>
    <row r="42" spans="1:42" s="166" customFormat="1" ht="67.5" customHeight="1">
      <c r="A42" s="158" t="s">
        <v>40</v>
      </c>
      <c r="B42" s="159" t="s">
        <v>41</v>
      </c>
      <c r="C42" s="159">
        <v>527</v>
      </c>
      <c r="D42" s="159" t="s">
        <v>70</v>
      </c>
      <c r="E42" s="60" t="s">
        <v>70</v>
      </c>
      <c r="F42" s="160" t="s">
        <v>125</v>
      </c>
      <c r="G42" s="160" t="s">
        <v>126</v>
      </c>
      <c r="H42" s="161">
        <v>1</v>
      </c>
      <c r="I42" s="167">
        <f>+H42</f>
        <v>1</v>
      </c>
      <c r="J42" s="161" t="s">
        <v>127</v>
      </c>
      <c r="K42" s="161" t="s">
        <v>127</v>
      </c>
      <c r="L42" s="161" t="s">
        <v>127</v>
      </c>
      <c r="M42" s="161" t="s">
        <v>127</v>
      </c>
      <c r="N42" s="161" t="s">
        <v>127</v>
      </c>
      <c r="O42" s="161" t="s">
        <v>127</v>
      </c>
      <c r="P42" s="222">
        <v>0.2</v>
      </c>
      <c r="Q42" s="222" t="s">
        <v>127</v>
      </c>
      <c r="R42" s="222">
        <v>0.1</v>
      </c>
      <c r="S42" s="222" t="s">
        <v>127</v>
      </c>
      <c r="T42" s="222">
        <v>0.1</v>
      </c>
      <c r="U42" s="222" t="s">
        <v>127</v>
      </c>
      <c r="V42" s="222">
        <v>0.1</v>
      </c>
      <c r="W42" s="222" t="s">
        <v>127</v>
      </c>
      <c r="X42" s="222">
        <v>0.1</v>
      </c>
      <c r="Y42" s="222" t="s">
        <v>127</v>
      </c>
      <c r="Z42" s="222">
        <v>0.1</v>
      </c>
      <c r="AA42" s="222" t="s">
        <v>127</v>
      </c>
      <c r="AB42" s="222">
        <v>0.1</v>
      </c>
      <c r="AC42" s="222" t="s">
        <v>127</v>
      </c>
      <c r="AD42" s="222">
        <v>0.2</v>
      </c>
      <c r="AE42" s="222" t="s">
        <v>127</v>
      </c>
      <c r="AF42" s="222" t="s">
        <v>127</v>
      </c>
      <c r="AG42" s="222" t="s">
        <v>127</v>
      </c>
      <c r="AH42" s="222">
        <f>AD42+AB42+Z42+X42+V42+T42+R42+P42</f>
        <v>1</v>
      </c>
      <c r="AI42" s="221">
        <v>45017</v>
      </c>
      <c r="AJ42" s="221">
        <v>45260</v>
      </c>
      <c r="AK42" s="158" t="s">
        <v>128</v>
      </c>
      <c r="AL42" s="158" t="s">
        <v>702</v>
      </c>
      <c r="AM42" s="158" t="s">
        <v>808</v>
      </c>
      <c r="AN42" s="158" t="s">
        <v>809</v>
      </c>
      <c r="AO42" s="158" t="s">
        <v>810</v>
      </c>
      <c r="AP42" s="158"/>
    </row>
    <row r="43" spans="1:42" s="28" customFormat="1" ht="60">
      <c r="A43" s="43" t="s">
        <v>40</v>
      </c>
      <c r="B43" s="60" t="s">
        <v>41</v>
      </c>
      <c r="C43" s="60">
        <v>527</v>
      </c>
      <c r="D43" s="60" t="s">
        <v>70</v>
      </c>
      <c r="E43" s="60" t="s">
        <v>70</v>
      </c>
      <c r="F43" s="44" t="s">
        <v>129</v>
      </c>
      <c r="G43" s="44" t="s">
        <v>130</v>
      </c>
      <c r="H43" s="31">
        <v>0.2</v>
      </c>
      <c r="I43" s="250">
        <f>SUM(H43:H47)</f>
        <v>1</v>
      </c>
      <c r="J43" s="63">
        <v>0.1</v>
      </c>
      <c r="K43" s="60"/>
      <c r="L43" s="63">
        <v>0.1</v>
      </c>
      <c r="M43" s="60"/>
      <c r="N43" s="63">
        <v>0.05</v>
      </c>
      <c r="O43" s="60"/>
      <c r="P43" s="63">
        <v>0.05</v>
      </c>
      <c r="Q43" s="60"/>
      <c r="R43" s="63">
        <v>0.05</v>
      </c>
      <c r="S43" s="60"/>
      <c r="T43" s="63">
        <v>0.05</v>
      </c>
      <c r="U43" s="60"/>
      <c r="V43" s="63">
        <v>0.1</v>
      </c>
      <c r="W43" s="60"/>
      <c r="X43" s="63">
        <v>0.1</v>
      </c>
      <c r="Y43" s="60"/>
      <c r="Z43" s="63">
        <v>0.1</v>
      </c>
      <c r="AA43" s="60"/>
      <c r="AB43" s="63">
        <v>0.1</v>
      </c>
      <c r="AC43" s="60"/>
      <c r="AD43" s="63">
        <v>0.1</v>
      </c>
      <c r="AE43" s="60"/>
      <c r="AF43" s="63">
        <v>0.1</v>
      </c>
      <c r="AG43" s="60"/>
      <c r="AH43" s="31">
        <f t="shared" si="0"/>
        <v>0.99999999999999989</v>
      </c>
      <c r="AI43" s="64">
        <v>44927</v>
      </c>
      <c r="AJ43" s="64">
        <v>45291</v>
      </c>
      <c r="AK43" s="43" t="s">
        <v>131</v>
      </c>
      <c r="AL43" s="43" t="s">
        <v>69</v>
      </c>
      <c r="AM43" s="43" t="s">
        <v>705</v>
      </c>
      <c r="AN43" s="43" t="s">
        <v>46</v>
      </c>
      <c r="AO43" s="25" t="s">
        <v>47</v>
      </c>
      <c r="AP43" s="25"/>
    </row>
    <row r="44" spans="1:42" s="28" customFormat="1" ht="75">
      <c r="A44" s="43" t="s">
        <v>40</v>
      </c>
      <c r="B44" s="60" t="s">
        <v>41</v>
      </c>
      <c r="C44" s="60">
        <v>527</v>
      </c>
      <c r="D44" s="60" t="s">
        <v>70</v>
      </c>
      <c r="E44" s="60" t="s">
        <v>70</v>
      </c>
      <c r="F44" s="44" t="s">
        <v>129</v>
      </c>
      <c r="G44" s="44" t="s">
        <v>132</v>
      </c>
      <c r="H44" s="31">
        <v>0.25</v>
      </c>
      <c r="I44" s="251"/>
      <c r="J44" s="60"/>
      <c r="K44" s="60"/>
      <c r="L44" s="60"/>
      <c r="M44" s="60"/>
      <c r="N44" s="60"/>
      <c r="O44" s="60"/>
      <c r="P44" s="60"/>
      <c r="Q44" s="60"/>
      <c r="R44" s="60"/>
      <c r="S44" s="60"/>
      <c r="T44" s="63">
        <v>0.5</v>
      </c>
      <c r="U44" s="60"/>
      <c r="V44" s="63">
        <v>0.5</v>
      </c>
      <c r="W44" s="60"/>
      <c r="X44" s="60"/>
      <c r="Y44" s="60"/>
      <c r="Z44" s="60"/>
      <c r="AA44" s="60"/>
      <c r="AB44" s="60"/>
      <c r="AC44" s="60"/>
      <c r="AD44" s="60"/>
      <c r="AE44" s="60"/>
      <c r="AF44" s="60"/>
      <c r="AG44" s="60"/>
      <c r="AH44" s="31">
        <f t="shared" si="0"/>
        <v>1</v>
      </c>
      <c r="AI44" s="64">
        <v>45078</v>
      </c>
      <c r="AJ44" s="64">
        <v>45137</v>
      </c>
      <c r="AK44" s="43" t="s">
        <v>133</v>
      </c>
      <c r="AL44" s="43" t="s">
        <v>698</v>
      </c>
      <c r="AM44" s="43" t="s">
        <v>705</v>
      </c>
      <c r="AN44" s="43" t="s">
        <v>46</v>
      </c>
      <c r="AO44" s="25" t="s">
        <v>47</v>
      </c>
      <c r="AP44" s="25"/>
    </row>
    <row r="45" spans="1:42" s="28" customFormat="1" ht="60">
      <c r="A45" s="43" t="s">
        <v>40</v>
      </c>
      <c r="B45" s="60" t="s">
        <v>41</v>
      </c>
      <c r="C45" s="60">
        <v>527</v>
      </c>
      <c r="D45" s="60" t="s">
        <v>70</v>
      </c>
      <c r="E45" s="60" t="s">
        <v>70</v>
      </c>
      <c r="F45" s="44" t="s">
        <v>129</v>
      </c>
      <c r="G45" s="44" t="s">
        <v>134</v>
      </c>
      <c r="H45" s="31">
        <v>0.15</v>
      </c>
      <c r="I45" s="251"/>
      <c r="J45" s="60"/>
      <c r="K45" s="60"/>
      <c r="L45" s="63">
        <v>0.33</v>
      </c>
      <c r="M45" s="60"/>
      <c r="N45" s="63">
        <v>0.33</v>
      </c>
      <c r="O45" s="60"/>
      <c r="P45" s="63">
        <v>0.34</v>
      </c>
      <c r="Q45" s="60"/>
      <c r="R45" s="63"/>
      <c r="S45" s="60"/>
      <c r="T45" s="63"/>
      <c r="U45" s="60"/>
      <c r="V45" s="63"/>
      <c r="W45" s="60"/>
      <c r="X45" s="60"/>
      <c r="Y45" s="60"/>
      <c r="Z45" s="60"/>
      <c r="AA45" s="60"/>
      <c r="AB45" s="60"/>
      <c r="AC45" s="60"/>
      <c r="AD45" s="60"/>
      <c r="AE45" s="60"/>
      <c r="AF45" s="60"/>
      <c r="AG45" s="60"/>
      <c r="AH45" s="31">
        <f t="shared" si="0"/>
        <v>1</v>
      </c>
      <c r="AI45" s="64">
        <v>44958</v>
      </c>
      <c r="AJ45" s="64">
        <v>45046</v>
      </c>
      <c r="AK45" s="43" t="s">
        <v>135</v>
      </c>
      <c r="AL45" s="43" t="s">
        <v>69</v>
      </c>
      <c r="AM45" s="43" t="s">
        <v>705</v>
      </c>
      <c r="AN45" s="43" t="s">
        <v>46</v>
      </c>
      <c r="AO45" s="25" t="s">
        <v>47</v>
      </c>
      <c r="AP45" s="25"/>
    </row>
    <row r="46" spans="1:42" s="28" customFormat="1" ht="75">
      <c r="A46" s="43" t="s">
        <v>40</v>
      </c>
      <c r="B46" s="60" t="s">
        <v>41</v>
      </c>
      <c r="C46" s="60">
        <v>527</v>
      </c>
      <c r="D46" s="60" t="s">
        <v>70</v>
      </c>
      <c r="E46" s="60" t="s">
        <v>70</v>
      </c>
      <c r="F46" s="44" t="s">
        <v>129</v>
      </c>
      <c r="G46" s="44" t="s">
        <v>136</v>
      </c>
      <c r="H46" s="31">
        <v>0.2</v>
      </c>
      <c r="I46" s="251"/>
      <c r="J46" s="60"/>
      <c r="K46" s="60"/>
      <c r="L46" s="60"/>
      <c r="M46" s="60"/>
      <c r="N46" s="60"/>
      <c r="O46" s="60"/>
      <c r="P46" s="60"/>
      <c r="Q46" s="60"/>
      <c r="R46" s="63">
        <v>1</v>
      </c>
      <c r="S46" s="60"/>
      <c r="T46" s="63"/>
      <c r="U46" s="60"/>
      <c r="V46" s="60"/>
      <c r="W46" s="60"/>
      <c r="X46" s="60"/>
      <c r="Y46" s="60"/>
      <c r="Z46" s="60"/>
      <c r="AA46" s="60"/>
      <c r="AB46" s="60"/>
      <c r="AC46" s="60"/>
      <c r="AD46" s="60"/>
      <c r="AE46" s="60"/>
      <c r="AF46" s="60"/>
      <c r="AG46" s="60"/>
      <c r="AH46" s="31">
        <f t="shared" si="0"/>
        <v>1</v>
      </c>
      <c r="AI46" s="64">
        <v>45047</v>
      </c>
      <c r="AJ46" s="64">
        <v>45076</v>
      </c>
      <c r="AK46" s="43" t="s">
        <v>137</v>
      </c>
      <c r="AL46" s="43" t="s">
        <v>698</v>
      </c>
      <c r="AM46" s="43" t="s">
        <v>705</v>
      </c>
      <c r="AN46" s="43" t="s">
        <v>46</v>
      </c>
      <c r="AO46" s="25" t="s">
        <v>47</v>
      </c>
      <c r="AP46" s="25"/>
    </row>
    <row r="47" spans="1:42" s="28" customFormat="1" ht="60">
      <c r="A47" s="43" t="s">
        <v>40</v>
      </c>
      <c r="B47" s="60" t="s">
        <v>41</v>
      </c>
      <c r="C47" s="60">
        <v>527</v>
      </c>
      <c r="D47" s="60" t="s">
        <v>70</v>
      </c>
      <c r="E47" s="60" t="s">
        <v>70</v>
      </c>
      <c r="F47" s="44" t="s">
        <v>129</v>
      </c>
      <c r="G47" s="44" t="s">
        <v>138</v>
      </c>
      <c r="H47" s="31">
        <v>0.2</v>
      </c>
      <c r="I47" s="251"/>
      <c r="J47" s="60"/>
      <c r="K47" s="60"/>
      <c r="L47" s="60"/>
      <c r="M47" s="60"/>
      <c r="N47" s="63">
        <v>0.5</v>
      </c>
      <c r="O47" s="60"/>
      <c r="P47" s="60"/>
      <c r="Q47" s="60"/>
      <c r="R47" s="60"/>
      <c r="S47" s="60"/>
      <c r="T47" s="60"/>
      <c r="U47" s="60"/>
      <c r="V47" s="60"/>
      <c r="W47" s="60"/>
      <c r="X47" s="60"/>
      <c r="Y47" s="60"/>
      <c r="Z47" s="63">
        <v>0.5</v>
      </c>
      <c r="AA47" s="60"/>
      <c r="AB47" s="60"/>
      <c r="AC47" s="60"/>
      <c r="AD47" s="60"/>
      <c r="AE47" s="60"/>
      <c r="AF47" s="60"/>
      <c r="AG47" s="60"/>
      <c r="AH47" s="31">
        <f t="shared" si="0"/>
        <v>1</v>
      </c>
      <c r="AI47" s="64">
        <v>44986</v>
      </c>
      <c r="AJ47" s="64">
        <v>45199</v>
      </c>
      <c r="AK47" s="43" t="s">
        <v>139</v>
      </c>
      <c r="AL47" s="43" t="s">
        <v>69</v>
      </c>
      <c r="AM47" s="43" t="s">
        <v>705</v>
      </c>
      <c r="AN47" s="43" t="s">
        <v>46</v>
      </c>
      <c r="AO47" s="25" t="s">
        <v>47</v>
      </c>
      <c r="AP47" s="25"/>
    </row>
    <row r="48" spans="1:42" s="28" customFormat="1" ht="75">
      <c r="A48" s="43" t="s">
        <v>40</v>
      </c>
      <c r="B48" s="60" t="s">
        <v>41</v>
      </c>
      <c r="C48" s="60">
        <v>527</v>
      </c>
      <c r="D48" s="60" t="s">
        <v>70</v>
      </c>
      <c r="E48" s="60" t="s">
        <v>70</v>
      </c>
      <c r="F48" s="44" t="s">
        <v>140</v>
      </c>
      <c r="G48" s="44" t="s">
        <v>141</v>
      </c>
      <c r="H48" s="33">
        <v>0.5</v>
      </c>
      <c r="I48" s="261">
        <f>+H48+H50</f>
        <v>1</v>
      </c>
      <c r="J48" s="60"/>
      <c r="K48" s="60"/>
      <c r="L48" s="60"/>
      <c r="M48" s="60"/>
      <c r="N48" s="60"/>
      <c r="O48" s="60"/>
      <c r="P48" s="63">
        <v>0.33</v>
      </c>
      <c r="Q48" s="60"/>
      <c r="R48" s="63">
        <v>0.33</v>
      </c>
      <c r="S48" s="60"/>
      <c r="T48" s="63">
        <v>0.1</v>
      </c>
      <c r="U48" s="60"/>
      <c r="V48" s="63">
        <v>0.1</v>
      </c>
      <c r="W48" s="60"/>
      <c r="X48" s="63">
        <v>0.14000000000000001</v>
      </c>
      <c r="Y48" s="60"/>
      <c r="Z48" s="60"/>
      <c r="AA48" s="60"/>
      <c r="AB48" s="60"/>
      <c r="AC48" s="60"/>
      <c r="AD48" s="60"/>
      <c r="AE48" s="60"/>
      <c r="AF48" s="60"/>
      <c r="AG48" s="60"/>
      <c r="AH48" s="31">
        <f t="shared" si="0"/>
        <v>1</v>
      </c>
      <c r="AI48" s="64">
        <v>45017</v>
      </c>
      <c r="AJ48" s="64">
        <v>45169</v>
      </c>
      <c r="AK48" s="43" t="s">
        <v>142</v>
      </c>
      <c r="AL48" s="43" t="s">
        <v>698</v>
      </c>
      <c r="AM48" s="43" t="s">
        <v>705</v>
      </c>
      <c r="AN48" s="43" t="s">
        <v>46</v>
      </c>
      <c r="AO48" s="25" t="s">
        <v>47</v>
      </c>
      <c r="AP48" s="302" t="s">
        <v>874</v>
      </c>
    </row>
    <row r="49" spans="1:42" s="28" customFormat="1" ht="124.5" customHeight="1">
      <c r="A49" s="106" t="s">
        <v>40</v>
      </c>
      <c r="B49" s="107" t="s">
        <v>41</v>
      </c>
      <c r="C49" s="107">
        <v>527</v>
      </c>
      <c r="D49" s="107" t="s">
        <v>70</v>
      </c>
      <c r="E49" s="107" t="s">
        <v>70</v>
      </c>
      <c r="F49" s="108" t="s">
        <v>140</v>
      </c>
      <c r="G49" s="108" t="s">
        <v>141</v>
      </c>
      <c r="H49" s="154">
        <v>0.5</v>
      </c>
      <c r="I49" s="262"/>
      <c r="J49" s="107"/>
      <c r="K49" s="107"/>
      <c r="L49" s="107"/>
      <c r="M49" s="107"/>
      <c r="N49" s="107"/>
      <c r="O49" s="107"/>
      <c r="P49" s="135">
        <v>0.33</v>
      </c>
      <c r="Q49" s="107"/>
      <c r="R49" s="135">
        <v>0.33</v>
      </c>
      <c r="S49" s="107"/>
      <c r="T49" s="135">
        <v>0.1</v>
      </c>
      <c r="U49" s="107"/>
      <c r="V49" s="135">
        <v>0.1</v>
      </c>
      <c r="W49" s="107"/>
      <c r="X49" s="110">
        <v>7.0000000000000007E-2</v>
      </c>
      <c r="Y49" s="107"/>
      <c r="Z49" s="110">
        <v>7.0000000000000007E-2</v>
      </c>
      <c r="AA49" s="107"/>
      <c r="AB49" s="107"/>
      <c r="AC49" s="107"/>
      <c r="AD49" s="107"/>
      <c r="AE49" s="107"/>
      <c r="AF49" s="107"/>
      <c r="AG49" s="107"/>
      <c r="AH49" s="109">
        <f t="shared" ref="AH49" si="2">+J49+L49+N49+P49+R49+T49+V49+X49+Z49+AB49+AD49+AF49</f>
        <v>1</v>
      </c>
      <c r="AI49" s="112">
        <v>45017</v>
      </c>
      <c r="AJ49" s="113">
        <v>45199</v>
      </c>
      <c r="AK49" s="106" t="s">
        <v>142</v>
      </c>
      <c r="AL49" s="106" t="s">
        <v>698</v>
      </c>
      <c r="AM49" s="106" t="s">
        <v>705</v>
      </c>
      <c r="AN49" s="106" t="s">
        <v>46</v>
      </c>
      <c r="AO49" s="114" t="s">
        <v>47</v>
      </c>
      <c r="AP49" s="303"/>
    </row>
    <row r="50" spans="1:42" s="28" customFormat="1" ht="88.5" customHeight="1">
      <c r="A50" s="43" t="s">
        <v>40</v>
      </c>
      <c r="B50" s="60" t="s">
        <v>41</v>
      </c>
      <c r="C50" s="60">
        <v>527</v>
      </c>
      <c r="D50" s="60" t="s">
        <v>70</v>
      </c>
      <c r="E50" s="60" t="s">
        <v>70</v>
      </c>
      <c r="F50" s="44" t="s">
        <v>140</v>
      </c>
      <c r="G50" s="44" t="s">
        <v>143</v>
      </c>
      <c r="H50" s="33">
        <v>0.5</v>
      </c>
      <c r="I50" s="263"/>
      <c r="J50" s="60"/>
      <c r="K50" s="60"/>
      <c r="L50" s="60"/>
      <c r="M50" s="60"/>
      <c r="N50" s="60"/>
      <c r="O50" s="60"/>
      <c r="P50" s="63">
        <v>0.2</v>
      </c>
      <c r="Q50" s="60"/>
      <c r="R50" s="63">
        <v>0.2</v>
      </c>
      <c r="S50" s="60"/>
      <c r="T50" s="63">
        <v>0.2</v>
      </c>
      <c r="U50" s="60"/>
      <c r="V50" s="63">
        <v>0.2</v>
      </c>
      <c r="W50" s="60"/>
      <c r="X50" s="63">
        <v>0.2</v>
      </c>
      <c r="Y50" s="60"/>
      <c r="Z50" s="60"/>
      <c r="AA50" s="60"/>
      <c r="AB50" s="60"/>
      <c r="AC50" s="60"/>
      <c r="AD50" s="60"/>
      <c r="AE50" s="60"/>
      <c r="AF50" s="60"/>
      <c r="AG50" s="60"/>
      <c r="AH50" s="31">
        <f t="shared" si="0"/>
        <v>1</v>
      </c>
      <c r="AI50" s="64">
        <v>45017</v>
      </c>
      <c r="AJ50" s="64">
        <v>45168</v>
      </c>
      <c r="AK50" s="43" t="s">
        <v>144</v>
      </c>
      <c r="AL50" s="43" t="s">
        <v>698</v>
      </c>
      <c r="AM50" s="43" t="s">
        <v>705</v>
      </c>
      <c r="AN50" s="43" t="s">
        <v>46</v>
      </c>
      <c r="AO50" s="25" t="s">
        <v>47</v>
      </c>
      <c r="AP50" s="25"/>
    </row>
    <row r="51" spans="1:42" s="28" customFormat="1" ht="75">
      <c r="A51" s="43" t="s">
        <v>40</v>
      </c>
      <c r="B51" s="60" t="s">
        <v>41</v>
      </c>
      <c r="C51" s="60">
        <v>527</v>
      </c>
      <c r="D51" s="60" t="s">
        <v>70</v>
      </c>
      <c r="E51" s="60" t="s">
        <v>70</v>
      </c>
      <c r="F51" s="44" t="s">
        <v>145</v>
      </c>
      <c r="G51" s="44" t="s">
        <v>146</v>
      </c>
      <c r="H51" s="33">
        <v>0.5</v>
      </c>
      <c r="I51" s="250">
        <f>SUM(H51:H53)</f>
        <v>1.5</v>
      </c>
      <c r="J51" s="63">
        <v>0.33329999999999999</v>
      </c>
      <c r="K51" s="66"/>
      <c r="L51" s="63">
        <v>0.33329999999999999</v>
      </c>
      <c r="M51" s="66"/>
      <c r="N51" s="63">
        <v>0.33329999999999999</v>
      </c>
      <c r="O51" s="60"/>
      <c r="P51" s="60"/>
      <c r="Q51" s="60"/>
      <c r="R51" s="60"/>
      <c r="S51" s="60"/>
      <c r="T51" s="63"/>
      <c r="U51" s="60"/>
      <c r="V51" s="60"/>
      <c r="W51" s="60"/>
      <c r="X51" s="60"/>
      <c r="Y51" s="60"/>
      <c r="Z51" s="63"/>
      <c r="AA51" s="60"/>
      <c r="AB51" s="60"/>
      <c r="AC51" s="60"/>
      <c r="AD51" s="60"/>
      <c r="AE51" s="60"/>
      <c r="AF51" s="63"/>
      <c r="AG51" s="60"/>
      <c r="AH51" s="31">
        <f t="shared" si="0"/>
        <v>0.99990000000000001</v>
      </c>
      <c r="AI51" s="64">
        <v>44928</v>
      </c>
      <c r="AJ51" s="64">
        <v>45016</v>
      </c>
      <c r="AK51" s="43" t="s">
        <v>147</v>
      </c>
      <c r="AL51" s="43" t="s">
        <v>698</v>
      </c>
      <c r="AM51" s="43" t="s">
        <v>705</v>
      </c>
      <c r="AN51" s="43" t="s">
        <v>46</v>
      </c>
      <c r="AO51" s="25" t="s">
        <v>47</v>
      </c>
      <c r="AP51" s="25"/>
    </row>
    <row r="52" spans="1:42" s="28" customFormat="1" ht="75">
      <c r="A52" s="43" t="s">
        <v>40</v>
      </c>
      <c r="B52" s="60" t="s">
        <v>41</v>
      </c>
      <c r="C52" s="60">
        <v>527</v>
      </c>
      <c r="D52" s="60" t="s">
        <v>70</v>
      </c>
      <c r="E52" s="60" t="s">
        <v>70</v>
      </c>
      <c r="F52" s="44" t="s">
        <v>145</v>
      </c>
      <c r="G52" s="44" t="s">
        <v>148</v>
      </c>
      <c r="H52" s="33">
        <v>0.5</v>
      </c>
      <c r="I52" s="250"/>
      <c r="J52" s="60"/>
      <c r="K52" s="60"/>
      <c r="L52" s="60"/>
      <c r="M52" s="60"/>
      <c r="N52" s="60"/>
      <c r="O52" s="60"/>
      <c r="P52" s="63"/>
      <c r="Q52" s="60"/>
      <c r="R52" s="63"/>
      <c r="S52" s="60"/>
      <c r="T52" s="60"/>
      <c r="U52" s="60"/>
      <c r="V52" s="63">
        <v>0.5</v>
      </c>
      <c r="W52" s="60"/>
      <c r="X52" s="63">
        <v>0.5</v>
      </c>
      <c r="Y52" s="60"/>
      <c r="Z52" s="63"/>
      <c r="AA52" s="60"/>
      <c r="AB52" s="60"/>
      <c r="AC52" s="60"/>
      <c r="AD52" s="60"/>
      <c r="AE52" s="60"/>
      <c r="AF52" s="60"/>
      <c r="AG52" s="60"/>
      <c r="AH52" s="31">
        <f t="shared" ref="AH52" si="3">+J52+L52+N52+P52+R52+T52+V52+X52+Z52+AB52+AD52+AF52</f>
        <v>1</v>
      </c>
      <c r="AI52" s="64">
        <v>45108</v>
      </c>
      <c r="AJ52" s="64">
        <v>45168</v>
      </c>
      <c r="AK52" s="43" t="s">
        <v>145</v>
      </c>
      <c r="AL52" s="43" t="s">
        <v>698</v>
      </c>
      <c r="AM52" s="43" t="s">
        <v>705</v>
      </c>
      <c r="AN52" s="43" t="s">
        <v>46</v>
      </c>
      <c r="AO52" s="25" t="s">
        <v>47</v>
      </c>
      <c r="AP52" s="302" t="s">
        <v>878</v>
      </c>
    </row>
    <row r="53" spans="1:42" s="28" customFormat="1" ht="75">
      <c r="A53" s="106" t="s">
        <v>40</v>
      </c>
      <c r="B53" s="107" t="s">
        <v>41</v>
      </c>
      <c r="C53" s="107">
        <v>527</v>
      </c>
      <c r="D53" s="107" t="s">
        <v>70</v>
      </c>
      <c r="E53" s="107" t="s">
        <v>70</v>
      </c>
      <c r="F53" s="108" t="s">
        <v>145</v>
      </c>
      <c r="G53" s="108" t="s">
        <v>148</v>
      </c>
      <c r="H53" s="154">
        <v>0.5</v>
      </c>
      <c r="I53" s="251"/>
      <c r="J53" s="107"/>
      <c r="K53" s="107"/>
      <c r="L53" s="107"/>
      <c r="M53" s="107"/>
      <c r="N53" s="107"/>
      <c r="O53" s="107"/>
      <c r="P53" s="135"/>
      <c r="Q53" s="107"/>
      <c r="R53" s="135"/>
      <c r="S53" s="107"/>
      <c r="T53" s="107"/>
      <c r="U53" s="107"/>
      <c r="V53" s="135">
        <v>0.5</v>
      </c>
      <c r="W53" s="107"/>
      <c r="X53" s="110">
        <v>0.25</v>
      </c>
      <c r="Y53" s="107"/>
      <c r="Z53" s="110">
        <v>0.25</v>
      </c>
      <c r="AA53" s="107"/>
      <c r="AB53" s="107"/>
      <c r="AC53" s="107"/>
      <c r="AD53" s="107"/>
      <c r="AE53" s="107"/>
      <c r="AF53" s="107"/>
      <c r="AG53" s="107"/>
      <c r="AH53" s="109">
        <f t="shared" si="0"/>
        <v>1</v>
      </c>
      <c r="AI53" s="112">
        <v>45108</v>
      </c>
      <c r="AJ53" s="113">
        <v>45199</v>
      </c>
      <c r="AK53" s="106" t="s">
        <v>145</v>
      </c>
      <c r="AL53" s="106" t="s">
        <v>698</v>
      </c>
      <c r="AM53" s="106" t="s">
        <v>705</v>
      </c>
      <c r="AN53" s="106" t="s">
        <v>46</v>
      </c>
      <c r="AO53" s="114" t="s">
        <v>47</v>
      </c>
      <c r="AP53" s="303"/>
    </row>
    <row r="54" spans="1:42" s="28" customFormat="1" ht="60">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c r="AP54" s="25"/>
    </row>
    <row r="55" spans="1:42" s="1" customFormat="1" ht="143.25" customHeight="1">
      <c r="A55" s="43" t="s">
        <v>152</v>
      </c>
      <c r="B55" s="60" t="s">
        <v>153</v>
      </c>
      <c r="C55" s="60">
        <v>329</v>
      </c>
      <c r="D55" s="261">
        <v>0.25</v>
      </c>
      <c r="E55" s="252">
        <v>1006256289</v>
      </c>
      <c r="F55" s="43" t="s">
        <v>154</v>
      </c>
      <c r="G55" s="43" t="s">
        <v>155</v>
      </c>
      <c r="H55" s="33">
        <v>0.2</v>
      </c>
      <c r="I55" s="246">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352</v>
      </c>
      <c r="AP55" s="43"/>
    </row>
    <row r="56" spans="1:42" s="1" customFormat="1" ht="75">
      <c r="A56" s="43" t="s">
        <v>152</v>
      </c>
      <c r="B56" s="60" t="s">
        <v>153</v>
      </c>
      <c r="C56" s="60">
        <v>329</v>
      </c>
      <c r="D56" s="248"/>
      <c r="E56" s="253"/>
      <c r="F56" s="43" t="s">
        <v>154</v>
      </c>
      <c r="G56" s="44" t="s">
        <v>161</v>
      </c>
      <c r="H56" s="33">
        <v>0.1</v>
      </c>
      <c r="I56" s="24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352</v>
      </c>
      <c r="AP56" s="43"/>
    </row>
    <row r="57" spans="1:42" s="1" customFormat="1" ht="75">
      <c r="A57" s="43" t="s">
        <v>152</v>
      </c>
      <c r="B57" s="60" t="s">
        <v>153</v>
      </c>
      <c r="C57" s="60">
        <v>329</v>
      </c>
      <c r="D57" s="248"/>
      <c r="E57" s="253"/>
      <c r="F57" s="43" t="s">
        <v>154</v>
      </c>
      <c r="G57" s="44" t="s">
        <v>163</v>
      </c>
      <c r="H57" s="33">
        <v>0.2</v>
      </c>
      <c r="I57" s="24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352</v>
      </c>
      <c r="AP57" s="43"/>
    </row>
    <row r="58" spans="1:42" s="1" customFormat="1" ht="85.5" customHeight="1">
      <c r="A58" s="43" t="s">
        <v>152</v>
      </c>
      <c r="B58" s="60" t="s">
        <v>153</v>
      </c>
      <c r="C58" s="60">
        <v>329</v>
      </c>
      <c r="D58" s="248"/>
      <c r="E58" s="253"/>
      <c r="F58" s="43" t="s">
        <v>154</v>
      </c>
      <c r="G58" s="44" t="s">
        <v>165</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352</v>
      </c>
      <c r="AP58" s="43"/>
    </row>
    <row r="59" spans="1:42" s="1" customFormat="1" ht="75">
      <c r="A59" s="43" t="s">
        <v>152</v>
      </c>
      <c r="B59" s="60" t="s">
        <v>153</v>
      </c>
      <c r="C59" s="60">
        <v>329</v>
      </c>
      <c r="D59" s="248"/>
      <c r="E59" s="253"/>
      <c r="F59" s="43" t="s">
        <v>154</v>
      </c>
      <c r="G59" s="44" t="s">
        <v>167</v>
      </c>
      <c r="H59" s="33">
        <v>0.1</v>
      </c>
      <c r="I59" s="24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352</v>
      </c>
      <c r="AP59" s="43"/>
    </row>
    <row r="60" spans="1:42" s="1" customFormat="1" ht="75">
      <c r="A60" s="43" t="s">
        <v>152</v>
      </c>
      <c r="B60" s="60" t="s">
        <v>153</v>
      </c>
      <c r="C60" s="60">
        <v>329</v>
      </c>
      <c r="D60" s="248"/>
      <c r="E60" s="253"/>
      <c r="F60" s="43" t="s">
        <v>154</v>
      </c>
      <c r="G60" s="44" t="s">
        <v>169</v>
      </c>
      <c r="H60" s="33">
        <v>0.2</v>
      </c>
      <c r="I60" s="24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352</v>
      </c>
      <c r="AP60" s="43"/>
    </row>
    <row r="61" spans="1:42" s="1" customFormat="1" ht="75">
      <c r="A61" s="43" t="s">
        <v>152</v>
      </c>
      <c r="B61" s="60" t="s">
        <v>153</v>
      </c>
      <c r="C61" s="60">
        <v>329</v>
      </c>
      <c r="D61" s="248"/>
      <c r="E61" s="253"/>
      <c r="F61" s="43" t="s">
        <v>154</v>
      </c>
      <c r="G61" s="43" t="s">
        <v>171</v>
      </c>
      <c r="H61" s="33">
        <v>0.1</v>
      </c>
      <c r="I61" s="24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352</v>
      </c>
      <c r="AP61" s="43"/>
    </row>
    <row r="62" spans="1:42" s="1" customFormat="1" ht="75">
      <c r="A62" s="43" t="s">
        <v>152</v>
      </c>
      <c r="B62" s="60" t="s">
        <v>153</v>
      </c>
      <c r="C62" s="60">
        <v>329</v>
      </c>
      <c r="D62" s="60" t="s">
        <v>70</v>
      </c>
      <c r="E62" s="60" t="s">
        <v>70</v>
      </c>
      <c r="F62" s="43" t="s">
        <v>175</v>
      </c>
      <c r="G62" s="43" t="s">
        <v>176</v>
      </c>
      <c r="H62" s="33">
        <v>0.5</v>
      </c>
      <c r="I62" s="265">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177</v>
      </c>
      <c r="AL62" s="43" t="s">
        <v>157</v>
      </c>
      <c r="AM62" s="43" t="s">
        <v>158</v>
      </c>
      <c r="AN62" s="43" t="s">
        <v>159</v>
      </c>
      <c r="AO62" s="43" t="s">
        <v>352</v>
      </c>
      <c r="AP62" s="43"/>
    </row>
    <row r="63" spans="1:42" s="1" customFormat="1" ht="75">
      <c r="A63" s="43" t="s">
        <v>152</v>
      </c>
      <c r="B63" s="60" t="s">
        <v>153</v>
      </c>
      <c r="C63" s="60">
        <v>329</v>
      </c>
      <c r="D63" s="60" t="s">
        <v>70</v>
      </c>
      <c r="E63" s="60" t="s">
        <v>70</v>
      </c>
      <c r="F63" s="43" t="s">
        <v>175</v>
      </c>
      <c r="G63" s="43" t="s">
        <v>178</v>
      </c>
      <c r="H63" s="33">
        <v>0.5</v>
      </c>
      <c r="I63" s="267"/>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33"/>
      <c r="AH63" s="31">
        <f t="shared" si="0"/>
        <v>0.99999999999999978</v>
      </c>
      <c r="AI63" s="64">
        <v>44928</v>
      </c>
      <c r="AJ63" s="64">
        <v>45291</v>
      </c>
      <c r="AK63" s="43" t="s">
        <v>179</v>
      </c>
      <c r="AL63" s="43" t="s">
        <v>157</v>
      </c>
      <c r="AM63" s="43" t="s">
        <v>158</v>
      </c>
      <c r="AN63" s="43" t="s">
        <v>159</v>
      </c>
      <c r="AO63" s="43" t="s">
        <v>352</v>
      </c>
      <c r="AP63" s="43"/>
    </row>
    <row r="64" spans="1:42" s="1" customFormat="1" ht="60">
      <c r="A64" s="43" t="s">
        <v>40</v>
      </c>
      <c r="B64" s="60" t="s">
        <v>41</v>
      </c>
      <c r="C64" s="60">
        <v>528</v>
      </c>
      <c r="D64" s="60" t="s">
        <v>70</v>
      </c>
      <c r="E64" s="60" t="s">
        <v>70</v>
      </c>
      <c r="F64" s="44" t="s">
        <v>721</v>
      </c>
      <c r="G64" s="44" t="s">
        <v>180</v>
      </c>
      <c r="H64" s="31">
        <v>0.2</v>
      </c>
      <c r="I64" s="246">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row>
    <row r="65" spans="1:42" s="1" customFormat="1" ht="78" customHeight="1">
      <c r="A65" s="43" t="s">
        <v>40</v>
      </c>
      <c r="B65" s="60" t="s">
        <v>41</v>
      </c>
      <c r="C65" s="60">
        <v>528</v>
      </c>
      <c r="D65" s="60" t="s">
        <v>70</v>
      </c>
      <c r="E65" s="60" t="s">
        <v>70</v>
      </c>
      <c r="F65" s="44" t="s">
        <v>721</v>
      </c>
      <c r="G65" s="44" t="s">
        <v>185</v>
      </c>
      <c r="H65" s="31">
        <v>0.2</v>
      </c>
      <c r="I65" s="24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row>
    <row r="66" spans="1:42" s="1" customFormat="1" ht="60">
      <c r="A66" s="43" t="s">
        <v>40</v>
      </c>
      <c r="B66" s="60" t="s">
        <v>41</v>
      </c>
      <c r="C66" s="60">
        <v>528</v>
      </c>
      <c r="D66" s="60" t="s">
        <v>70</v>
      </c>
      <c r="E66" s="60" t="s">
        <v>70</v>
      </c>
      <c r="F66" s="44" t="s">
        <v>721</v>
      </c>
      <c r="G66" s="44" t="s">
        <v>187</v>
      </c>
      <c r="H66" s="31">
        <v>0.1</v>
      </c>
      <c r="I66" s="24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row>
    <row r="67" spans="1:42" s="1" customFormat="1" ht="136.5" customHeight="1">
      <c r="A67" s="43" t="s">
        <v>40</v>
      </c>
      <c r="B67" s="60" t="s">
        <v>41</v>
      </c>
      <c r="C67" s="60">
        <v>528</v>
      </c>
      <c r="D67" s="60" t="s">
        <v>70</v>
      </c>
      <c r="E67" s="60" t="s">
        <v>70</v>
      </c>
      <c r="F67" s="44" t="s">
        <v>721</v>
      </c>
      <c r="G67" s="44" t="s">
        <v>189</v>
      </c>
      <c r="H67" s="31">
        <v>0.2</v>
      </c>
      <c r="I67" s="24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row>
    <row r="68" spans="1:42" s="1" customFormat="1" ht="120">
      <c r="A68" s="43" t="s">
        <v>40</v>
      </c>
      <c r="B68" s="60" t="s">
        <v>41</v>
      </c>
      <c r="C68" s="60">
        <v>528</v>
      </c>
      <c r="D68" s="60" t="s">
        <v>70</v>
      </c>
      <c r="E68" s="60" t="s">
        <v>70</v>
      </c>
      <c r="F68" s="44" t="s">
        <v>721</v>
      </c>
      <c r="G68" s="44" t="s">
        <v>191</v>
      </c>
      <c r="H68" s="31">
        <v>0.1</v>
      </c>
      <c r="I68" s="246"/>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row>
    <row r="69" spans="1:42" s="1" customFormat="1" ht="75">
      <c r="A69" s="43" t="s">
        <v>40</v>
      </c>
      <c r="B69" s="60" t="s">
        <v>41</v>
      </c>
      <c r="C69" s="60">
        <v>528</v>
      </c>
      <c r="D69" s="60" t="s">
        <v>70</v>
      </c>
      <c r="E69" s="60" t="s">
        <v>70</v>
      </c>
      <c r="F69" s="44" t="s">
        <v>721</v>
      </c>
      <c r="G69" s="44" t="s">
        <v>193</v>
      </c>
      <c r="H69" s="31">
        <v>0.1</v>
      </c>
      <c r="I69" s="246"/>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row>
    <row r="70" spans="1:42" s="1" customFormat="1" ht="75">
      <c r="A70" s="43" t="s">
        <v>40</v>
      </c>
      <c r="B70" s="60" t="s">
        <v>41</v>
      </c>
      <c r="C70" s="60">
        <v>528</v>
      </c>
      <c r="D70" s="60" t="s">
        <v>70</v>
      </c>
      <c r="E70" s="60" t="s">
        <v>70</v>
      </c>
      <c r="F70" s="44" t="s">
        <v>721</v>
      </c>
      <c r="G70" s="44" t="s">
        <v>194</v>
      </c>
      <c r="H70" s="31">
        <v>0.1</v>
      </c>
      <c r="I70" s="246"/>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row>
    <row r="71" spans="1:42" s="1" customFormat="1" ht="90">
      <c r="A71" s="43" t="s">
        <v>40</v>
      </c>
      <c r="B71" s="60" t="s">
        <v>41</v>
      </c>
      <c r="C71" s="60">
        <v>528</v>
      </c>
      <c r="D71" s="60">
        <v>1</v>
      </c>
      <c r="E71" s="60" t="s">
        <v>70</v>
      </c>
      <c r="F71" s="43" t="s">
        <v>196</v>
      </c>
      <c r="G71" s="43" t="s">
        <v>197</v>
      </c>
      <c r="H71" s="63">
        <v>0.5</v>
      </c>
      <c r="I71" s="250">
        <v>1</v>
      </c>
      <c r="J71" s="63"/>
      <c r="K71" s="60"/>
      <c r="L71" s="63">
        <v>0.09</v>
      </c>
      <c r="M71" s="60"/>
      <c r="N71" s="63">
        <v>0.09</v>
      </c>
      <c r="O71" s="60"/>
      <c r="P71" s="63">
        <v>0.09</v>
      </c>
      <c r="Q71" s="60"/>
      <c r="R71" s="63">
        <v>0.09</v>
      </c>
      <c r="S71" s="60"/>
      <c r="T71" s="63">
        <v>0.09</v>
      </c>
      <c r="U71" s="60"/>
      <c r="V71" s="63">
        <v>0.09</v>
      </c>
      <c r="W71" s="60"/>
      <c r="X71" s="63">
        <v>0.09</v>
      </c>
      <c r="Y71" s="60"/>
      <c r="Z71" s="63">
        <v>0.1</v>
      </c>
      <c r="AA71" s="60"/>
      <c r="AB71" s="63">
        <v>0.09</v>
      </c>
      <c r="AC71" s="60"/>
      <c r="AD71" s="63">
        <v>0.09</v>
      </c>
      <c r="AE71" s="60"/>
      <c r="AF71" s="63">
        <v>0.09</v>
      </c>
      <c r="AG71" s="60"/>
      <c r="AH71" s="31">
        <f t="shared" si="0"/>
        <v>0.99999999999999978</v>
      </c>
      <c r="AI71" s="64">
        <v>44958</v>
      </c>
      <c r="AJ71" s="64">
        <v>45291</v>
      </c>
      <c r="AK71" s="43" t="s">
        <v>198</v>
      </c>
      <c r="AL71" s="43" t="s">
        <v>541</v>
      </c>
      <c r="AM71" s="43" t="s">
        <v>872</v>
      </c>
      <c r="AN71" s="43" t="s">
        <v>200</v>
      </c>
      <c r="AO71" s="43" t="s">
        <v>200</v>
      </c>
      <c r="AP71" s="43"/>
    </row>
    <row r="72" spans="1:42" s="1" customFormat="1" ht="91.5" customHeight="1">
      <c r="A72" s="43" t="s">
        <v>40</v>
      </c>
      <c r="B72" s="60" t="s">
        <v>41</v>
      </c>
      <c r="C72" s="60">
        <v>528</v>
      </c>
      <c r="D72" s="60">
        <v>1</v>
      </c>
      <c r="E72" s="60" t="s">
        <v>70</v>
      </c>
      <c r="F72" s="43" t="s">
        <v>196</v>
      </c>
      <c r="G72" s="43" t="s">
        <v>201</v>
      </c>
      <c r="H72" s="63">
        <v>0.5</v>
      </c>
      <c r="I72" s="250"/>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si="0"/>
        <v>1</v>
      </c>
      <c r="AI72" s="64">
        <v>44958</v>
      </c>
      <c r="AJ72" s="64">
        <v>45291</v>
      </c>
      <c r="AK72" s="43" t="s">
        <v>202</v>
      </c>
      <c r="AL72" s="43" t="s">
        <v>541</v>
      </c>
      <c r="AM72" s="43" t="s">
        <v>872</v>
      </c>
      <c r="AN72" s="43" t="s">
        <v>200</v>
      </c>
      <c r="AO72" s="43" t="s">
        <v>200</v>
      </c>
      <c r="AP72" s="43"/>
    </row>
    <row r="73" spans="1:42" s="1" customFormat="1" ht="75">
      <c r="A73" s="43" t="s">
        <v>40</v>
      </c>
      <c r="B73" s="60" t="s">
        <v>203</v>
      </c>
      <c r="C73" s="60">
        <v>424</v>
      </c>
      <c r="D73" s="60" t="s">
        <v>70</v>
      </c>
      <c r="E73" s="60" t="s">
        <v>70</v>
      </c>
      <c r="F73" s="44" t="s">
        <v>204</v>
      </c>
      <c r="G73" s="43" t="s">
        <v>205</v>
      </c>
      <c r="H73" s="63">
        <v>0.16669999999999999</v>
      </c>
      <c r="I73" s="250">
        <f>+H73+H74+H75+H76+H77+H78</f>
        <v>0.99999999999999989</v>
      </c>
      <c r="J73" s="60"/>
      <c r="K73" s="60"/>
      <c r="L73" s="60"/>
      <c r="M73" s="60"/>
      <c r="N73" s="63">
        <v>0.3</v>
      </c>
      <c r="O73" s="60"/>
      <c r="P73" s="60"/>
      <c r="Q73" s="60"/>
      <c r="R73" s="60"/>
      <c r="S73" s="60"/>
      <c r="T73" s="63">
        <v>0.4</v>
      </c>
      <c r="U73" s="60"/>
      <c r="V73" s="60"/>
      <c r="W73" s="60"/>
      <c r="X73" s="60"/>
      <c r="Y73" s="60"/>
      <c r="Z73" s="63">
        <v>0.15</v>
      </c>
      <c r="AA73" s="60"/>
      <c r="AB73" s="60"/>
      <c r="AC73" s="60"/>
      <c r="AD73" s="60"/>
      <c r="AE73" s="60"/>
      <c r="AF73" s="63">
        <v>0.15</v>
      </c>
      <c r="AG73" s="60"/>
      <c r="AH73" s="31">
        <f t="shared" si="0"/>
        <v>1</v>
      </c>
      <c r="AI73" s="64">
        <v>44986</v>
      </c>
      <c r="AJ73" s="64">
        <v>45291</v>
      </c>
      <c r="AK73" s="43" t="s">
        <v>206</v>
      </c>
      <c r="AL73" s="43" t="s">
        <v>618</v>
      </c>
      <c r="AM73" s="43" t="s">
        <v>207</v>
      </c>
      <c r="AN73" s="43" t="s">
        <v>712</v>
      </c>
      <c r="AO73" s="43" t="s">
        <v>785</v>
      </c>
      <c r="AP73" s="43"/>
    </row>
    <row r="74" spans="1:42" s="1" customFormat="1" ht="60">
      <c r="A74" s="43" t="s">
        <v>40</v>
      </c>
      <c r="B74" s="60" t="s">
        <v>203</v>
      </c>
      <c r="C74" s="60">
        <v>424</v>
      </c>
      <c r="D74" s="60" t="s">
        <v>70</v>
      </c>
      <c r="E74" s="60" t="s">
        <v>70</v>
      </c>
      <c r="F74" s="43" t="s">
        <v>204</v>
      </c>
      <c r="G74" s="43" t="s">
        <v>208</v>
      </c>
      <c r="H74" s="63">
        <v>0.1666</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209</v>
      </c>
      <c r="AL74" s="43" t="s">
        <v>618</v>
      </c>
      <c r="AM74" s="43" t="s">
        <v>207</v>
      </c>
      <c r="AN74" s="43" t="s">
        <v>712</v>
      </c>
      <c r="AO74" s="43" t="s">
        <v>785</v>
      </c>
      <c r="AP74" s="43"/>
    </row>
    <row r="75" spans="1:42" s="1" customFormat="1" ht="60">
      <c r="A75" s="43" t="s">
        <v>40</v>
      </c>
      <c r="B75" s="60" t="s">
        <v>203</v>
      </c>
      <c r="C75" s="60">
        <v>424</v>
      </c>
      <c r="D75" s="60" t="s">
        <v>70</v>
      </c>
      <c r="E75" s="60" t="s">
        <v>70</v>
      </c>
      <c r="F75" s="43" t="s">
        <v>204</v>
      </c>
      <c r="G75" s="43" t="s">
        <v>747</v>
      </c>
      <c r="H75" s="63">
        <v>0.1666</v>
      </c>
      <c r="I75" s="251"/>
      <c r="J75" s="60"/>
      <c r="K75" s="60"/>
      <c r="L75" s="60"/>
      <c r="M75" s="60"/>
      <c r="N75" s="60"/>
      <c r="O75" s="60"/>
      <c r="P75" s="60"/>
      <c r="Q75" s="60"/>
      <c r="R75" s="60"/>
      <c r="S75" s="60"/>
      <c r="T75" s="60"/>
      <c r="U75" s="60"/>
      <c r="V75" s="63">
        <v>0.5</v>
      </c>
      <c r="W75" s="60"/>
      <c r="X75" s="60"/>
      <c r="Y75" s="60"/>
      <c r="Z75" s="60"/>
      <c r="AA75" s="60"/>
      <c r="AB75" s="60"/>
      <c r="AC75" s="60"/>
      <c r="AD75" s="63">
        <v>0.5</v>
      </c>
      <c r="AE75" s="60"/>
      <c r="AF75" s="60"/>
      <c r="AG75" s="60"/>
      <c r="AH75" s="31">
        <f t="shared" si="0"/>
        <v>1</v>
      </c>
      <c r="AI75" s="64">
        <v>45108</v>
      </c>
      <c r="AJ75" s="64">
        <v>45260</v>
      </c>
      <c r="AK75" s="43" t="s">
        <v>210</v>
      </c>
      <c r="AL75" s="43" t="s">
        <v>618</v>
      </c>
      <c r="AM75" s="43" t="s">
        <v>207</v>
      </c>
      <c r="AN75" s="43" t="s">
        <v>712</v>
      </c>
      <c r="AO75" s="43" t="s">
        <v>785</v>
      </c>
      <c r="AP75" s="43"/>
    </row>
    <row r="76" spans="1:42" s="1" customFormat="1" ht="75">
      <c r="A76" s="43" t="s">
        <v>40</v>
      </c>
      <c r="B76" s="60" t="s">
        <v>203</v>
      </c>
      <c r="C76" s="60">
        <v>424</v>
      </c>
      <c r="D76" s="60" t="s">
        <v>70</v>
      </c>
      <c r="E76" s="60" t="s">
        <v>70</v>
      </c>
      <c r="F76" s="43" t="s">
        <v>204</v>
      </c>
      <c r="G76" s="43" t="s">
        <v>211</v>
      </c>
      <c r="H76" s="63">
        <v>0.16669999999999999</v>
      </c>
      <c r="I76" s="251"/>
      <c r="J76" s="60"/>
      <c r="K76" s="60"/>
      <c r="L76" s="60"/>
      <c r="M76" s="60"/>
      <c r="N76" s="60"/>
      <c r="O76" s="60"/>
      <c r="P76" s="60"/>
      <c r="Q76" s="60"/>
      <c r="R76" s="60"/>
      <c r="S76" s="60"/>
      <c r="T76" s="60"/>
      <c r="U76" s="60"/>
      <c r="V76" s="63">
        <v>0.3</v>
      </c>
      <c r="W76" s="60"/>
      <c r="X76" s="60"/>
      <c r="Y76" s="60"/>
      <c r="Z76" s="60"/>
      <c r="AA76" s="60"/>
      <c r="AB76" s="63">
        <v>0.7</v>
      </c>
      <c r="AC76" s="60"/>
      <c r="AD76" s="60"/>
      <c r="AE76" s="60"/>
      <c r="AF76" s="60"/>
      <c r="AG76" s="60"/>
      <c r="AH76" s="31">
        <f t="shared" si="0"/>
        <v>1</v>
      </c>
      <c r="AI76" s="64">
        <v>45108</v>
      </c>
      <c r="AJ76" s="64">
        <v>45229</v>
      </c>
      <c r="AK76" s="43" t="s">
        <v>212</v>
      </c>
      <c r="AL76" s="43" t="s">
        <v>618</v>
      </c>
      <c r="AM76" s="43" t="s">
        <v>207</v>
      </c>
      <c r="AN76" s="43" t="s">
        <v>712</v>
      </c>
      <c r="AO76" s="43" t="s">
        <v>785</v>
      </c>
      <c r="AP76" s="43"/>
    </row>
    <row r="77" spans="1:42" s="1" customFormat="1" ht="90">
      <c r="A77" s="43" t="s">
        <v>40</v>
      </c>
      <c r="B77" s="60" t="s">
        <v>203</v>
      </c>
      <c r="C77" s="60">
        <v>424</v>
      </c>
      <c r="D77" s="60" t="s">
        <v>70</v>
      </c>
      <c r="E77" s="60" t="s">
        <v>70</v>
      </c>
      <c r="F77" s="43" t="s">
        <v>204</v>
      </c>
      <c r="G77" s="43" t="s">
        <v>213</v>
      </c>
      <c r="H77" s="63">
        <v>0.16669999999999999</v>
      </c>
      <c r="I77" s="251"/>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214</v>
      </c>
      <c r="AL77" s="43" t="s">
        <v>618</v>
      </c>
      <c r="AM77" s="43" t="s">
        <v>207</v>
      </c>
      <c r="AN77" s="43" t="s">
        <v>712</v>
      </c>
      <c r="AO77" s="43" t="s">
        <v>785</v>
      </c>
      <c r="AP77" s="43"/>
    </row>
    <row r="78" spans="1:42" s="1" customFormat="1" ht="75">
      <c r="A78" s="43" t="s">
        <v>40</v>
      </c>
      <c r="B78" s="60" t="s">
        <v>203</v>
      </c>
      <c r="C78" s="60">
        <v>424</v>
      </c>
      <c r="D78" s="60" t="s">
        <v>70</v>
      </c>
      <c r="E78" s="60" t="s">
        <v>70</v>
      </c>
      <c r="F78" s="43" t="s">
        <v>204</v>
      </c>
      <c r="G78" s="43" t="s">
        <v>215</v>
      </c>
      <c r="H78" s="63">
        <v>0.16669999999999999</v>
      </c>
      <c r="I78" s="251"/>
      <c r="J78" s="60"/>
      <c r="K78" s="60"/>
      <c r="L78" s="60"/>
      <c r="M78" s="60"/>
      <c r="N78" s="63">
        <v>0.25</v>
      </c>
      <c r="O78" s="60"/>
      <c r="P78" s="60"/>
      <c r="Q78" s="60"/>
      <c r="R78" s="60"/>
      <c r="S78" s="60"/>
      <c r="T78" s="63">
        <v>0.25</v>
      </c>
      <c r="U78" s="60"/>
      <c r="V78" s="60"/>
      <c r="W78" s="60"/>
      <c r="X78" s="60"/>
      <c r="Y78" s="60"/>
      <c r="Z78" s="63">
        <v>0.25</v>
      </c>
      <c r="AA78" s="60"/>
      <c r="AB78" s="60"/>
      <c r="AC78" s="60"/>
      <c r="AD78" s="60"/>
      <c r="AE78" s="60"/>
      <c r="AF78" s="63">
        <v>0.25</v>
      </c>
      <c r="AG78" s="60"/>
      <c r="AH78" s="31">
        <f t="shared" si="0"/>
        <v>1</v>
      </c>
      <c r="AI78" s="64">
        <v>44986</v>
      </c>
      <c r="AJ78" s="64">
        <v>45291</v>
      </c>
      <c r="AK78" s="43" t="s">
        <v>216</v>
      </c>
      <c r="AL78" s="43" t="s">
        <v>618</v>
      </c>
      <c r="AM78" s="43" t="s">
        <v>207</v>
      </c>
      <c r="AN78" s="43" t="s">
        <v>712</v>
      </c>
      <c r="AO78" s="43" t="s">
        <v>785</v>
      </c>
      <c r="AP78" s="43"/>
    </row>
    <row r="79" spans="1:42" s="1" customFormat="1" ht="90.75" customHeight="1">
      <c r="A79" s="43" t="s">
        <v>217</v>
      </c>
      <c r="B79" s="60" t="s">
        <v>218</v>
      </c>
      <c r="C79" s="60">
        <v>27</v>
      </c>
      <c r="D79" s="261">
        <v>0.2</v>
      </c>
      <c r="E79" s="264">
        <v>175000000</v>
      </c>
      <c r="F79" s="43" t="s">
        <v>656</v>
      </c>
      <c r="G79" s="43" t="s">
        <v>219</v>
      </c>
      <c r="H79" s="63">
        <v>0.18</v>
      </c>
      <c r="I79" s="250">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ref="AH79:AH134" si="4">+J79+L79+N79+P79+R79+T79+V79+X79+Z79+AB79+AD79+AF79</f>
        <v>1.004</v>
      </c>
      <c r="AI79" s="64">
        <v>44958</v>
      </c>
      <c r="AJ79" s="64">
        <v>45260</v>
      </c>
      <c r="AK79" s="43" t="s">
        <v>220</v>
      </c>
      <c r="AL79" s="43" t="s">
        <v>221</v>
      </c>
      <c r="AM79" s="43" t="s">
        <v>222</v>
      </c>
      <c r="AN79" s="43" t="s">
        <v>748</v>
      </c>
      <c r="AO79" s="43" t="s">
        <v>223</v>
      </c>
      <c r="AP79" s="43"/>
    </row>
    <row r="80" spans="1:42" s="1" customFormat="1" ht="135">
      <c r="A80" s="43" t="s">
        <v>217</v>
      </c>
      <c r="B80" s="60" t="s">
        <v>218</v>
      </c>
      <c r="C80" s="60">
        <v>27</v>
      </c>
      <c r="D80" s="262"/>
      <c r="E80" s="256"/>
      <c r="F80" s="43" t="s">
        <v>656</v>
      </c>
      <c r="G80" s="43" t="s">
        <v>224</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4"/>
        <v>1.004</v>
      </c>
      <c r="AI80" s="64">
        <v>44958</v>
      </c>
      <c r="AJ80" s="64">
        <v>45260</v>
      </c>
      <c r="AK80" s="43" t="s">
        <v>225</v>
      </c>
      <c r="AL80" s="43" t="s">
        <v>221</v>
      </c>
      <c r="AM80" s="43" t="s">
        <v>222</v>
      </c>
      <c r="AN80" s="43" t="s">
        <v>748</v>
      </c>
      <c r="AO80" s="43" t="s">
        <v>223</v>
      </c>
      <c r="AP80" s="43"/>
    </row>
    <row r="81" spans="1:42" s="1" customFormat="1" ht="75">
      <c r="A81" s="43" t="s">
        <v>217</v>
      </c>
      <c r="B81" s="60" t="s">
        <v>218</v>
      </c>
      <c r="C81" s="60">
        <v>27</v>
      </c>
      <c r="D81" s="262"/>
      <c r="E81" s="256"/>
      <c r="F81" s="43" t="s">
        <v>656</v>
      </c>
      <c r="G81" s="43" t="s">
        <v>226</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227</v>
      </c>
      <c r="AL81" s="43" t="s">
        <v>221</v>
      </c>
      <c r="AM81" s="43" t="s">
        <v>222</v>
      </c>
      <c r="AN81" s="43" t="s">
        <v>748</v>
      </c>
      <c r="AO81" s="43" t="s">
        <v>223</v>
      </c>
      <c r="AP81" s="43"/>
    </row>
    <row r="82" spans="1:42" s="1" customFormat="1" ht="75">
      <c r="A82" s="43" t="s">
        <v>217</v>
      </c>
      <c r="B82" s="60" t="s">
        <v>218</v>
      </c>
      <c r="C82" s="60">
        <v>27</v>
      </c>
      <c r="D82" s="262"/>
      <c r="E82" s="256"/>
      <c r="F82" s="43" t="s">
        <v>656</v>
      </c>
      <c r="G82" s="43" t="s">
        <v>228</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4"/>
        <v>1.004</v>
      </c>
      <c r="AI82" s="64">
        <v>44958</v>
      </c>
      <c r="AJ82" s="64">
        <v>45260</v>
      </c>
      <c r="AK82" s="43" t="s">
        <v>225</v>
      </c>
      <c r="AL82" s="43" t="s">
        <v>221</v>
      </c>
      <c r="AM82" s="43" t="s">
        <v>222</v>
      </c>
      <c r="AN82" s="43" t="s">
        <v>748</v>
      </c>
      <c r="AO82" s="43" t="s">
        <v>223</v>
      </c>
      <c r="AP82" s="43"/>
    </row>
    <row r="83" spans="1:42" s="1" customFormat="1" ht="75">
      <c r="A83" s="43" t="s">
        <v>217</v>
      </c>
      <c r="B83" s="60" t="s">
        <v>218</v>
      </c>
      <c r="C83" s="60">
        <v>27</v>
      </c>
      <c r="D83" s="262"/>
      <c r="E83" s="256"/>
      <c r="F83" s="43" t="s">
        <v>656</v>
      </c>
      <c r="G83" s="43" t="s">
        <v>229</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+J83+L83+N83+P83+R83+T83+V83+X83+Z83+AB83+AD83+AF83</f>
        <v>1.004</v>
      </c>
      <c r="AI83" s="64">
        <v>44958</v>
      </c>
      <c r="AJ83" s="64">
        <v>45260</v>
      </c>
      <c r="AK83" s="43" t="s">
        <v>230</v>
      </c>
      <c r="AL83" s="43" t="s">
        <v>221</v>
      </c>
      <c r="AM83" s="43" t="s">
        <v>222</v>
      </c>
      <c r="AN83" s="43" t="s">
        <v>748</v>
      </c>
      <c r="AO83" s="43" t="s">
        <v>223</v>
      </c>
      <c r="AP83" s="43"/>
    </row>
    <row r="84" spans="1:42" s="1" customFormat="1" ht="75">
      <c r="A84" s="43" t="s">
        <v>217</v>
      </c>
      <c r="B84" s="60" t="s">
        <v>218</v>
      </c>
      <c r="C84" s="60">
        <v>27</v>
      </c>
      <c r="D84" s="263"/>
      <c r="E84" s="257"/>
      <c r="F84" s="43" t="s">
        <v>656</v>
      </c>
      <c r="G84" s="43" t="s">
        <v>231</v>
      </c>
      <c r="H84" s="63">
        <v>0.1</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4"/>
        <v>1.004</v>
      </c>
      <c r="AI84" s="64">
        <v>44958</v>
      </c>
      <c r="AJ84" s="64">
        <v>45260</v>
      </c>
      <c r="AK84" s="43" t="s">
        <v>232</v>
      </c>
      <c r="AL84" s="43" t="s">
        <v>221</v>
      </c>
      <c r="AM84" s="43" t="s">
        <v>222</v>
      </c>
      <c r="AN84" s="43" t="s">
        <v>748</v>
      </c>
      <c r="AO84" s="43" t="s">
        <v>223</v>
      </c>
      <c r="AP84" s="43"/>
    </row>
    <row r="85" spans="1:42" s="1" customFormat="1" ht="75">
      <c r="A85" s="43" t="s">
        <v>217</v>
      </c>
      <c r="B85" s="60" t="s">
        <v>218</v>
      </c>
      <c r="C85" s="60">
        <v>27</v>
      </c>
      <c r="D85" s="60" t="s">
        <v>70</v>
      </c>
      <c r="E85" s="51" t="s">
        <v>70</v>
      </c>
      <c r="F85" s="43" t="s">
        <v>233</v>
      </c>
      <c r="G85" s="43" t="s">
        <v>234</v>
      </c>
      <c r="H85" s="63">
        <v>1</v>
      </c>
      <c r="I85" s="63">
        <f>+H85</f>
        <v>1</v>
      </c>
      <c r="J85" s="60"/>
      <c r="K85" s="60"/>
      <c r="L85" s="60"/>
      <c r="M85" s="60"/>
      <c r="N85" s="60"/>
      <c r="O85" s="60"/>
      <c r="P85" s="60"/>
      <c r="Q85" s="60"/>
      <c r="R85" s="60"/>
      <c r="S85" s="60"/>
      <c r="T85" s="60"/>
      <c r="U85" s="60"/>
      <c r="V85" s="33">
        <v>0.33329999999999999</v>
      </c>
      <c r="W85" s="60"/>
      <c r="X85" s="33">
        <v>0.33329999999999999</v>
      </c>
      <c r="Y85" s="60"/>
      <c r="Z85" s="33">
        <v>0.33329999999999999</v>
      </c>
      <c r="AA85" s="60"/>
      <c r="AB85" s="60"/>
      <c r="AC85" s="60"/>
      <c r="AD85" s="60"/>
      <c r="AE85" s="60"/>
      <c r="AF85" s="60"/>
      <c r="AG85" s="60"/>
      <c r="AH85" s="31">
        <f t="shared" si="4"/>
        <v>0.99990000000000001</v>
      </c>
      <c r="AI85" s="64">
        <v>45108</v>
      </c>
      <c r="AJ85" s="64">
        <v>45199</v>
      </c>
      <c r="AK85" s="43" t="s">
        <v>235</v>
      </c>
      <c r="AL85" s="43" t="s">
        <v>221</v>
      </c>
      <c r="AM85" s="43" t="s">
        <v>222</v>
      </c>
      <c r="AN85" s="43" t="s">
        <v>748</v>
      </c>
      <c r="AO85" s="43" t="s">
        <v>223</v>
      </c>
      <c r="AP85" s="43"/>
    </row>
    <row r="86" spans="1:42" s="1" customFormat="1" ht="75">
      <c r="A86" s="43" t="s">
        <v>152</v>
      </c>
      <c r="B86" s="60" t="s">
        <v>153</v>
      </c>
      <c r="C86" s="60">
        <v>325</v>
      </c>
      <c r="D86" s="247">
        <v>37</v>
      </c>
      <c r="E86" s="252">
        <v>450125201</v>
      </c>
      <c r="F86" s="44" t="s">
        <v>236</v>
      </c>
      <c r="G86" s="44" t="s">
        <v>237</v>
      </c>
      <c r="H86" s="31">
        <v>0.2</v>
      </c>
      <c r="I86" s="246">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4"/>
        <v>1</v>
      </c>
      <c r="AI86" s="62">
        <v>44958</v>
      </c>
      <c r="AJ86" s="62">
        <v>44985</v>
      </c>
      <c r="AK86" s="44" t="s">
        <v>238</v>
      </c>
      <c r="AL86" s="44" t="s">
        <v>239</v>
      </c>
      <c r="AM86" s="44" t="s">
        <v>240</v>
      </c>
      <c r="AN86" s="43" t="s">
        <v>869</v>
      </c>
      <c r="AO86" s="43" t="s">
        <v>352</v>
      </c>
      <c r="AP86" s="43"/>
    </row>
    <row r="87" spans="1:42" s="1" customFormat="1" ht="125.25" customHeight="1">
      <c r="A87" s="43" t="s">
        <v>152</v>
      </c>
      <c r="B87" s="60" t="s">
        <v>153</v>
      </c>
      <c r="C87" s="60">
        <v>325</v>
      </c>
      <c r="D87" s="248"/>
      <c r="E87" s="253"/>
      <c r="F87" s="44" t="s">
        <v>236</v>
      </c>
      <c r="G87" s="44" t="s">
        <v>242</v>
      </c>
      <c r="H87" s="31">
        <v>0.1</v>
      </c>
      <c r="I87" s="246"/>
      <c r="J87" s="60"/>
      <c r="K87" s="60"/>
      <c r="L87" s="60"/>
      <c r="M87" s="60"/>
      <c r="N87" s="31">
        <v>0.3</v>
      </c>
      <c r="O87" s="60"/>
      <c r="P87" s="31">
        <v>0.3</v>
      </c>
      <c r="Q87" s="60"/>
      <c r="R87" s="31">
        <v>0.4</v>
      </c>
      <c r="S87" s="60"/>
      <c r="T87" s="60"/>
      <c r="U87" s="60"/>
      <c r="V87" s="60"/>
      <c r="W87" s="60"/>
      <c r="X87" s="60"/>
      <c r="Y87" s="60"/>
      <c r="Z87" s="60"/>
      <c r="AA87" s="60"/>
      <c r="AB87" s="60"/>
      <c r="AC87" s="60"/>
      <c r="AD87" s="60"/>
      <c r="AE87" s="60"/>
      <c r="AF87" s="60"/>
      <c r="AG87" s="60"/>
      <c r="AH87" s="31">
        <f t="shared" si="4"/>
        <v>1</v>
      </c>
      <c r="AI87" s="62">
        <v>44986</v>
      </c>
      <c r="AJ87" s="62">
        <v>45077</v>
      </c>
      <c r="AK87" s="44" t="s">
        <v>243</v>
      </c>
      <c r="AL87" s="44" t="s">
        <v>239</v>
      </c>
      <c r="AM87" s="44" t="s">
        <v>240</v>
      </c>
      <c r="AN87" s="43" t="s">
        <v>869</v>
      </c>
      <c r="AO87" s="43" t="s">
        <v>352</v>
      </c>
      <c r="AP87" s="43"/>
    </row>
    <row r="88" spans="1:42" s="1" customFormat="1" ht="75">
      <c r="A88" s="43" t="s">
        <v>152</v>
      </c>
      <c r="B88" s="60" t="s">
        <v>153</v>
      </c>
      <c r="C88" s="60">
        <v>325</v>
      </c>
      <c r="D88" s="248"/>
      <c r="E88" s="253"/>
      <c r="F88" s="44" t="s">
        <v>236</v>
      </c>
      <c r="G88" s="44" t="s">
        <v>244</v>
      </c>
      <c r="H88" s="31">
        <v>0.05</v>
      </c>
      <c r="I88" s="246"/>
      <c r="J88" s="60"/>
      <c r="K88" s="60"/>
      <c r="L88" s="31">
        <v>0.3</v>
      </c>
      <c r="M88" s="60"/>
      <c r="N88" s="31">
        <v>0.3</v>
      </c>
      <c r="O88" s="60"/>
      <c r="P88" s="31">
        <v>0.4</v>
      </c>
      <c r="Q88" s="60"/>
      <c r="R88" s="60"/>
      <c r="S88" s="60"/>
      <c r="T88" s="60"/>
      <c r="U88" s="60"/>
      <c r="V88" s="60"/>
      <c r="W88" s="60"/>
      <c r="X88" s="60"/>
      <c r="Y88" s="60"/>
      <c r="Z88" s="60"/>
      <c r="AA88" s="60"/>
      <c r="AB88" s="60"/>
      <c r="AC88" s="60"/>
      <c r="AD88" s="60"/>
      <c r="AE88" s="60"/>
      <c r="AF88" s="60"/>
      <c r="AG88" s="60"/>
      <c r="AH88" s="31">
        <f t="shared" si="4"/>
        <v>1</v>
      </c>
      <c r="AI88" s="62">
        <v>44958</v>
      </c>
      <c r="AJ88" s="62">
        <v>45046</v>
      </c>
      <c r="AK88" s="44" t="s">
        <v>245</v>
      </c>
      <c r="AL88" s="44" t="s">
        <v>239</v>
      </c>
      <c r="AM88" s="44" t="s">
        <v>240</v>
      </c>
      <c r="AN88" s="43" t="s">
        <v>869</v>
      </c>
      <c r="AO88" s="43" t="s">
        <v>352</v>
      </c>
      <c r="AP88" s="43"/>
    </row>
    <row r="89" spans="1:42" s="1" customFormat="1" ht="75">
      <c r="A89" s="43" t="s">
        <v>152</v>
      </c>
      <c r="B89" s="60" t="s">
        <v>153</v>
      </c>
      <c r="C89" s="60">
        <v>325</v>
      </c>
      <c r="D89" s="248"/>
      <c r="E89" s="253"/>
      <c r="F89" s="44" t="s">
        <v>236</v>
      </c>
      <c r="G89" s="44" t="s">
        <v>246</v>
      </c>
      <c r="H89" s="31">
        <v>0.05</v>
      </c>
      <c r="I89" s="246"/>
      <c r="J89" s="60"/>
      <c r="K89" s="60"/>
      <c r="L89" s="60"/>
      <c r="M89" s="60"/>
      <c r="N89" s="60"/>
      <c r="O89" s="60"/>
      <c r="P89" s="60"/>
      <c r="Q89" s="60"/>
      <c r="R89" s="60"/>
      <c r="S89" s="60"/>
      <c r="T89" s="63">
        <v>0.5</v>
      </c>
      <c r="U89" s="60"/>
      <c r="V89" s="63">
        <v>0.5</v>
      </c>
      <c r="W89" s="60"/>
      <c r="X89" s="60"/>
      <c r="Y89" s="60"/>
      <c r="Z89" s="60"/>
      <c r="AA89" s="60"/>
      <c r="AB89" s="60"/>
      <c r="AC89" s="60"/>
      <c r="AD89" s="60"/>
      <c r="AE89" s="60"/>
      <c r="AF89" s="60"/>
      <c r="AG89" s="60"/>
      <c r="AH89" s="31">
        <f t="shared" si="4"/>
        <v>1</v>
      </c>
      <c r="AI89" s="62">
        <v>45078</v>
      </c>
      <c r="AJ89" s="62">
        <v>45138</v>
      </c>
      <c r="AK89" s="44" t="s">
        <v>247</v>
      </c>
      <c r="AL89" s="44" t="s">
        <v>239</v>
      </c>
      <c r="AM89" s="44" t="s">
        <v>240</v>
      </c>
      <c r="AN89" s="43" t="s">
        <v>869</v>
      </c>
      <c r="AO89" s="43" t="s">
        <v>352</v>
      </c>
      <c r="AP89" s="43"/>
    </row>
    <row r="90" spans="1:42" s="1" customFormat="1" ht="75">
      <c r="A90" s="43" t="s">
        <v>152</v>
      </c>
      <c r="B90" s="60" t="s">
        <v>153</v>
      </c>
      <c r="C90" s="60">
        <v>325</v>
      </c>
      <c r="D90" s="248"/>
      <c r="E90" s="253"/>
      <c r="F90" s="44" t="s">
        <v>236</v>
      </c>
      <c r="G90" s="44" t="s">
        <v>248</v>
      </c>
      <c r="H90" s="31">
        <v>0.1</v>
      </c>
      <c r="I90" s="246"/>
      <c r="J90" s="60"/>
      <c r="K90" s="60"/>
      <c r="L90" s="60"/>
      <c r="M90" s="60"/>
      <c r="N90" s="60"/>
      <c r="O90" s="60"/>
      <c r="P90" s="60"/>
      <c r="Q90" s="60"/>
      <c r="R90" s="60"/>
      <c r="S90" s="60"/>
      <c r="T90" s="60"/>
      <c r="U90" s="60"/>
      <c r="V90" s="60"/>
      <c r="W90" s="60"/>
      <c r="X90" s="60"/>
      <c r="Y90" s="60"/>
      <c r="Z90" s="31">
        <v>0.3</v>
      </c>
      <c r="AA90" s="60"/>
      <c r="AB90" s="31">
        <v>0.3</v>
      </c>
      <c r="AC90" s="60"/>
      <c r="AD90" s="31">
        <v>0.4</v>
      </c>
      <c r="AE90" s="60"/>
      <c r="AF90" s="60"/>
      <c r="AG90" s="60"/>
      <c r="AH90" s="31">
        <f t="shared" si="4"/>
        <v>1</v>
      </c>
      <c r="AI90" s="62">
        <v>45170</v>
      </c>
      <c r="AJ90" s="62">
        <v>45260</v>
      </c>
      <c r="AK90" s="44" t="s">
        <v>249</v>
      </c>
      <c r="AL90" s="44" t="s">
        <v>239</v>
      </c>
      <c r="AM90" s="44" t="s">
        <v>240</v>
      </c>
      <c r="AN90" s="43" t="s">
        <v>869</v>
      </c>
      <c r="AO90" s="43" t="s">
        <v>352</v>
      </c>
      <c r="AP90" s="43"/>
    </row>
    <row r="91" spans="1:42" s="1" customFormat="1" ht="75">
      <c r="A91" s="43" t="s">
        <v>152</v>
      </c>
      <c r="B91" s="60" t="s">
        <v>153</v>
      </c>
      <c r="C91" s="60">
        <v>325</v>
      </c>
      <c r="D91" s="248"/>
      <c r="E91" s="253"/>
      <c r="F91" s="44" t="s">
        <v>236</v>
      </c>
      <c r="G91" s="44" t="s">
        <v>250</v>
      </c>
      <c r="H91" s="31">
        <v>0.4</v>
      </c>
      <c r="I91" s="246"/>
      <c r="J91" s="60"/>
      <c r="K91" s="60"/>
      <c r="L91" s="60"/>
      <c r="M91" s="60"/>
      <c r="N91" s="60"/>
      <c r="O91" s="60"/>
      <c r="P91" s="60"/>
      <c r="Q91" s="60"/>
      <c r="R91" s="60"/>
      <c r="S91" s="60"/>
      <c r="T91" s="60"/>
      <c r="U91" s="60"/>
      <c r="V91" s="60"/>
      <c r="W91" s="60"/>
      <c r="X91" s="60"/>
      <c r="Y91" s="60"/>
      <c r="Z91" s="60"/>
      <c r="AA91" s="60"/>
      <c r="AB91" s="31">
        <v>0.3</v>
      </c>
      <c r="AC91" s="60"/>
      <c r="AD91" s="31">
        <v>0.3</v>
      </c>
      <c r="AE91" s="60"/>
      <c r="AF91" s="31">
        <v>0.4</v>
      </c>
      <c r="AG91" s="60"/>
      <c r="AH91" s="31">
        <f t="shared" si="4"/>
        <v>1</v>
      </c>
      <c r="AI91" s="62">
        <v>45200</v>
      </c>
      <c r="AJ91" s="62">
        <v>45290</v>
      </c>
      <c r="AK91" s="44" t="s">
        <v>251</v>
      </c>
      <c r="AL91" s="44" t="s">
        <v>239</v>
      </c>
      <c r="AM91" s="44" t="s">
        <v>240</v>
      </c>
      <c r="AN91" s="43" t="s">
        <v>869</v>
      </c>
      <c r="AO91" s="43" t="s">
        <v>352</v>
      </c>
      <c r="AP91" s="43"/>
    </row>
    <row r="92" spans="1:42" s="1" customFormat="1" ht="75">
      <c r="A92" s="43" t="s">
        <v>152</v>
      </c>
      <c r="B92" s="60" t="s">
        <v>153</v>
      </c>
      <c r="C92" s="60">
        <v>325</v>
      </c>
      <c r="D92" s="249"/>
      <c r="E92" s="253"/>
      <c r="F92" s="44" t="s">
        <v>236</v>
      </c>
      <c r="G92" s="44" t="s">
        <v>252</v>
      </c>
      <c r="H92" s="31">
        <v>0.1</v>
      </c>
      <c r="I92" s="246"/>
      <c r="J92" s="60"/>
      <c r="K92" s="60"/>
      <c r="L92" s="60"/>
      <c r="M92" s="60"/>
      <c r="N92" s="60"/>
      <c r="O92" s="60"/>
      <c r="P92" s="60"/>
      <c r="Q92" s="60"/>
      <c r="R92" s="60"/>
      <c r="S92" s="60"/>
      <c r="T92" s="60"/>
      <c r="U92" s="60"/>
      <c r="V92" s="60"/>
      <c r="W92" s="60"/>
      <c r="X92" s="60"/>
      <c r="Y92" s="60"/>
      <c r="Z92" s="60"/>
      <c r="AA92" s="60"/>
      <c r="AB92" s="60"/>
      <c r="AC92" s="60"/>
      <c r="AD92" s="60"/>
      <c r="AE92" s="60"/>
      <c r="AF92" s="63">
        <v>1</v>
      </c>
      <c r="AG92" s="60"/>
      <c r="AH92" s="31">
        <f t="shared" si="4"/>
        <v>1</v>
      </c>
      <c r="AI92" s="62">
        <v>45261</v>
      </c>
      <c r="AJ92" s="62">
        <v>45290</v>
      </c>
      <c r="AK92" s="44" t="s">
        <v>253</v>
      </c>
      <c r="AL92" s="44" t="s">
        <v>239</v>
      </c>
      <c r="AM92" s="44" t="s">
        <v>240</v>
      </c>
      <c r="AN92" s="43" t="s">
        <v>869</v>
      </c>
      <c r="AO92" s="43" t="s">
        <v>352</v>
      </c>
      <c r="AP92" s="43"/>
    </row>
    <row r="93" spans="1:42" s="1" customFormat="1" ht="75">
      <c r="A93" s="43" t="s">
        <v>152</v>
      </c>
      <c r="B93" s="60" t="s">
        <v>153</v>
      </c>
      <c r="C93" s="60">
        <v>328</v>
      </c>
      <c r="D93" s="247">
        <v>30</v>
      </c>
      <c r="E93" s="253"/>
      <c r="F93" s="44" t="s">
        <v>254</v>
      </c>
      <c r="G93" s="44" t="s">
        <v>255</v>
      </c>
      <c r="H93" s="31">
        <v>0.2</v>
      </c>
      <c r="I93" s="250">
        <v>1</v>
      </c>
      <c r="J93" s="60"/>
      <c r="K93" s="60"/>
      <c r="L93" s="60"/>
      <c r="M93" s="60"/>
      <c r="N93" s="63">
        <v>0.2</v>
      </c>
      <c r="O93" s="60"/>
      <c r="P93" s="63">
        <v>0.2</v>
      </c>
      <c r="Q93" s="60"/>
      <c r="R93" s="63">
        <v>0.2</v>
      </c>
      <c r="S93" s="60"/>
      <c r="T93" s="63">
        <v>0.1</v>
      </c>
      <c r="U93" s="60"/>
      <c r="V93" s="63">
        <v>0.1</v>
      </c>
      <c r="W93" s="60"/>
      <c r="X93" s="63">
        <v>0.1</v>
      </c>
      <c r="Y93" s="60"/>
      <c r="Z93" s="63">
        <v>0.1</v>
      </c>
      <c r="AA93" s="60"/>
      <c r="AB93" s="63"/>
      <c r="AC93" s="60"/>
      <c r="AD93" s="60"/>
      <c r="AE93" s="60"/>
      <c r="AF93" s="63"/>
      <c r="AG93" s="60"/>
      <c r="AH93" s="31">
        <f t="shared" si="4"/>
        <v>1</v>
      </c>
      <c r="AI93" s="62">
        <v>44986</v>
      </c>
      <c r="AJ93" s="62">
        <v>45199</v>
      </c>
      <c r="AK93" s="44" t="s">
        <v>256</v>
      </c>
      <c r="AL93" s="44" t="s">
        <v>239</v>
      </c>
      <c r="AM93" s="44" t="s">
        <v>240</v>
      </c>
      <c r="AN93" s="43" t="s">
        <v>869</v>
      </c>
      <c r="AO93" s="43" t="s">
        <v>352</v>
      </c>
      <c r="AP93" s="43"/>
    </row>
    <row r="94" spans="1:42" s="1" customFormat="1" ht="75">
      <c r="A94" s="43" t="s">
        <v>152</v>
      </c>
      <c r="B94" s="60" t="s">
        <v>153</v>
      </c>
      <c r="C94" s="60">
        <v>328</v>
      </c>
      <c r="D94" s="248"/>
      <c r="E94" s="253"/>
      <c r="F94" s="44" t="s">
        <v>254</v>
      </c>
      <c r="G94" s="44" t="s">
        <v>257</v>
      </c>
      <c r="H94" s="31">
        <v>0.05</v>
      </c>
      <c r="I94" s="251"/>
      <c r="J94" s="60"/>
      <c r="K94" s="60"/>
      <c r="L94" s="60"/>
      <c r="M94" s="60"/>
      <c r="N94" s="60"/>
      <c r="O94" s="60"/>
      <c r="P94" s="63">
        <v>0.2</v>
      </c>
      <c r="Q94" s="60"/>
      <c r="R94" s="63">
        <v>0.2</v>
      </c>
      <c r="S94" s="60"/>
      <c r="T94" s="63">
        <v>0.2</v>
      </c>
      <c r="U94" s="60"/>
      <c r="V94" s="63">
        <v>0.1</v>
      </c>
      <c r="W94" s="60"/>
      <c r="X94" s="63">
        <v>0.1</v>
      </c>
      <c r="Y94" s="60"/>
      <c r="Z94" s="63">
        <v>0.1</v>
      </c>
      <c r="AA94" s="60"/>
      <c r="AB94" s="63">
        <v>0.1</v>
      </c>
      <c r="AC94" s="60"/>
      <c r="AD94" s="60"/>
      <c r="AE94" s="60"/>
      <c r="AF94" s="63"/>
      <c r="AG94" s="60"/>
      <c r="AH94" s="31">
        <f t="shared" si="4"/>
        <v>1</v>
      </c>
      <c r="AI94" s="62">
        <v>45017</v>
      </c>
      <c r="AJ94" s="62">
        <v>45230</v>
      </c>
      <c r="AK94" s="44" t="s">
        <v>258</v>
      </c>
      <c r="AL94" s="44" t="s">
        <v>239</v>
      </c>
      <c r="AM94" s="44" t="s">
        <v>240</v>
      </c>
      <c r="AN94" s="43" t="s">
        <v>869</v>
      </c>
      <c r="AO94" s="43" t="s">
        <v>352</v>
      </c>
      <c r="AP94" s="43"/>
    </row>
    <row r="95" spans="1:42" s="1" customFormat="1" ht="75">
      <c r="A95" s="43" t="s">
        <v>152</v>
      </c>
      <c r="B95" s="60" t="s">
        <v>153</v>
      </c>
      <c r="C95" s="60">
        <v>328</v>
      </c>
      <c r="D95" s="248"/>
      <c r="E95" s="253"/>
      <c r="F95" s="44" t="s">
        <v>254</v>
      </c>
      <c r="G95" s="44" t="s">
        <v>259</v>
      </c>
      <c r="H95" s="31">
        <v>0.4</v>
      </c>
      <c r="I95" s="251"/>
      <c r="J95" s="60"/>
      <c r="K95" s="60"/>
      <c r="L95" s="60"/>
      <c r="M95" s="60"/>
      <c r="N95" s="63">
        <v>0.1</v>
      </c>
      <c r="O95" s="60"/>
      <c r="P95" s="63">
        <v>0.1</v>
      </c>
      <c r="Q95" s="60"/>
      <c r="R95" s="63">
        <v>0.1</v>
      </c>
      <c r="S95" s="60"/>
      <c r="T95" s="63">
        <v>0.1</v>
      </c>
      <c r="U95" s="60"/>
      <c r="V95" s="63">
        <v>0.1</v>
      </c>
      <c r="W95" s="60"/>
      <c r="X95" s="63">
        <v>0.1</v>
      </c>
      <c r="Y95" s="60"/>
      <c r="Z95" s="63">
        <v>0.1</v>
      </c>
      <c r="AA95" s="60"/>
      <c r="AB95" s="63">
        <v>0.1</v>
      </c>
      <c r="AC95" s="60"/>
      <c r="AD95" s="63">
        <v>0.1</v>
      </c>
      <c r="AE95" s="60"/>
      <c r="AF95" s="63">
        <v>0.1</v>
      </c>
      <c r="AG95" s="60"/>
      <c r="AH95" s="31">
        <f t="shared" si="4"/>
        <v>0.99999999999999989</v>
      </c>
      <c r="AI95" s="62">
        <v>44986</v>
      </c>
      <c r="AJ95" s="62">
        <v>45290</v>
      </c>
      <c r="AK95" s="44" t="s">
        <v>260</v>
      </c>
      <c r="AL95" s="44" t="s">
        <v>239</v>
      </c>
      <c r="AM95" s="44" t="s">
        <v>240</v>
      </c>
      <c r="AN95" s="43" t="s">
        <v>869</v>
      </c>
      <c r="AO95" s="43" t="s">
        <v>352</v>
      </c>
      <c r="AP95" s="43"/>
    </row>
    <row r="96" spans="1:42" s="1" customFormat="1" ht="75">
      <c r="A96" s="43" t="s">
        <v>152</v>
      </c>
      <c r="B96" s="60" t="s">
        <v>153</v>
      </c>
      <c r="C96" s="60">
        <v>328</v>
      </c>
      <c r="D96" s="248"/>
      <c r="E96" s="253"/>
      <c r="F96" s="44" t="s">
        <v>254</v>
      </c>
      <c r="G96" s="44" t="s">
        <v>261</v>
      </c>
      <c r="H96" s="31">
        <v>0.3</v>
      </c>
      <c r="I96" s="251"/>
      <c r="J96" s="60"/>
      <c r="K96" s="60"/>
      <c r="L96" s="60"/>
      <c r="M96" s="60"/>
      <c r="N96" s="60"/>
      <c r="O96" s="60"/>
      <c r="P96" s="60"/>
      <c r="Q96" s="60"/>
      <c r="R96" s="60"/>
      <c r="S96" s="60"/>
      <c r="T96" s="63">
        <v>0.2</v>
      </c>
      <c r="U96" s="60"/>
      <c r="V96" s="63">
        <v>0.2</v>
      </c>
      <c r="W96" s="60"/>
      <c r="X96" s="63">
        <v>0.2</v>
      </c>
      <c r="Y96" s="60"/>
      <c r="Z96" s="63">
        <v>0.2</v>
      </c>
      <c r="AA96" s="60"/>
      <c r="AB96" s="63">
        <v>0.2</v>
      </c>
      <c r="AC96" s="60"/>
      <c r="AD96" s="60"/>
      <c r="AE96" s="60"/>
      <c r="AF96" s="63"/>
      <c r="AG96" s="60"/>
      <c r="AH96" s="31">
        <f t="shared" si="4"/>
        <v>1</v>
      </c>
      <c r="AI96" s="62">
        <v>45078</v>
      </c>
      <c r="AJ96" s="62">
        <v>45230</v>
      </c>
      <c r="AK96" s="44" t="s">
        <v>262</v>
      </c>
      <c r="AL96" s="44" t="s">
        <v>239</v>
      </c>
      <c r="AM96" s="44" t="s">
        <v>240</v>
      </c>
      <c r="AN96" s="43" t="s">
        <v>869</v>
      </c>
      <c r="AO96" s="43" t="s">
        <v>352</v>
      </c>
      <c r="AP96" s="43"/>
    </row>
    <row r="97" spans="1:42" s="1" customFormat="1" ht="75">
      <c r="A97" s="43" t="s">
        <v>152</v>
      </c>
      <c r="B97" s="60" t="s">
        <v>153</v>
      </c>
      <c r="C97" s="60">
        <v>328</v>
      </c>
      <c r="D97" s="249"/>
      <c r="E97" s="254"/>
      <c r="F97" s="44" t="s">
        <v>254</v>
      </c>
      <c r="G97" s="44" t="s">
        <v>263</v>
      </c>
      <c r="H97" s="31">
        <v>0.05</v>
      </c>
      <c r="I97" s="251"/>
      <c r="J97" s="60"/>
      <c r="K97" s="60"/>
      <c r="L97" s="60"/>
      <c r="M97" s="60"/>
      <c r="N97" s="60"/>
      <c r="O97" s="60"/>
      <c r="P97" s="60"/>
      <c r="Q97" s="60"/>
      <c r="R97" s="60"/>
      <c r="S97" s="60"/>
      <c r="T97" s="60"/>
      <c r="U97" s="60"/>
      <c r="V97" s="60"/>
      <c r="W97" s="60"/>
      <c r="X97" s="60"/>
      <c r="Y97" s="60"/>
      <c r="Z97" s="60"/>
      <c r="AA97" s="60"/>
      <c r="AB97" s="60"/>
      <c r="AC97" s="60"/>
      <c r="AD97" s="63">
        <v>1</v>
      </c>
      <c r="AE97" s="60"/>
      <c r="AF97" s="63"/>
      <c r="AG97" s="60"/>
      <c r="AH97" s="31">
        <f t="shared" si="4"/>
        <v>1</v>
      </c>
      <c r="AI97" s="62">
        <v>45231</v>
      </c>
      <c r="AJ97" s="62">
        <v>45260</v>
      </c>
      <c r="AK97" s="44" t="s">
        <v>264</v>
      </c>
      <c r="AL97" s="44" t="s">
        <v>239</v>
      </c>
      <c r="AM97" s="44" t="s">
        <v>240</v>
      </c>
      <c r="AN97" s="43" t="s">
        <v>869</v>
      </c>
      <c r="AO97" s="43" t="s">
        <v>352</v>
      </c>
      <c r="AP97" s="43"/>
    </row>
    <row r="98" spans="1:42" s="1" customFormat="1" ht="75">
      <c r="A98" s="43" t="s">
        <v>152</v>
      </c>
      <c r="B98" s="60" t="s">
        <v>153</v>
      </c>
      <c r="C98" s="60">
        <v>326</v>
      </c>
      <c r="D98" s="60" t="s">
        <v>70</v>
      </c>
      <c r="E98" s="60" t="s">
        <v>70</v>
      </c>
      <c r="F98" s="44" t="s">
        <v>265</v>
      </c>
      <c r="G98" s="44" t="s">
        <v>266</v>
      </c>
      <c r="H98" s="31">
        <v>0.11</v>
      </c>
      <c r="I98" s="250">
        <v>1</v>
      </c>
      <c r="J98" s="60"/>
      <c r="K98" s="60"/>
      <c r="L98" s="60"/>
      <c r="M98" s="60"/>
      <c r="N98" s="60"/>
      <c r="O98" s="60"/>
      <c r="P98" s="60"/>
      <c r="Q98" s="60"/>
      <c r="R98" s="63">
        <v>0.3</v>
      </c>
      <c r="S98" s="60"/>
      <c r="T98" s="60"/>
      <c r="U98" s="60"/>
      <c r="V98" s="60"/>
      <c r="W98" s="60"/>
      <c r="X98" s="60"/>
      <c r="Y98" s="60"/>
      <c r="Z98" s="63">
        <v>0.3</v>
      </c>
      <c r="AA98" s="60"/>
      <c r="AB98" s="60"/>
      <c r="AC98" s="60"/>
      <c r="AD98" s="60"/>
      <c r="AE98" s="60"/>
      <c r="AF98" s="63">
        <v>0.4</v>
      </c>
      <c r="AG98" s="60"/>
      <c r="AH98" s="31">
        <f t="shared" si="4"/>
        <v>1</v>
      </c>
      <c r="AI98" s="62">
        <v>45047</v>
      </c>
      <c r="AJ98" s="62">
        <v>45290</v>
      </c>
      <c r="AK98" s="44" t="s">
        <v>267</v>
      </c>
      <c r="AL98" s="44" t="s">
        <v>239</v>
      </c>
      <c r="AM98" s="44" t="s">
        <v>240</v>
      </c>
      <c r="AN98" s="43" t="s">
        <v>869</v>
      </c>
      <c r="AO98" s="25" t="s">
        <v>785</v>
      </c>
      <c r="AP98" s="25"/>
    </row>
    <row r="99" spans="1:42" s="1" customFormat="1" ht="75">
      <c r="A99" s="43" t="s">
        <v>152</v>
      </c>
      <c r="B99" s="60" t="s">
        <v>153</v>
      </c>
      <c r="C99" s="60">
        <v>326</v>
      </c>
      <c r="D99" s="60" t="s">
        <v>70</v>
      </c>
      <c r="E99" s="60" t="s">
        <v>70</v>
      </c>
      <c r="F99" s="44" t="s">
        <v>265</v>
      </c>
      <c r="G99" s="44" t="s">
        <v>268</v>
      </c>
      <c r="H99" s="31">
        <v>0.11</v>
      </c>
      <c r="I99" s="251"/>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60"/>
      <c r="AH99" s="31">
        <f t="shared" si="4"/>
        <v>1</v>
      </c>
      <c r="AI99" s="62">
        <v>44986</v>
      </c>
      <c r="AJ99" s="62">
        <v>45290</v>
      </c>
      <c r="AK99" s="44" t="s">
        <v>269</v>
      </c>
      <c r="AL99" s="44" t="s">
        <v>239</v>
      </c>
      <c r="AM99" s="44" t="s">
        <v>240</v>
      </c>
      <c r="AN99" s="43" t="s">
        <v>869</v>
      </c>
      <c r="AO99" s="25" t="s">
        <v>785</v>
      </c>
      <c r="AP99" s="25"/>
    </row>
    <row r="100" spans="1:42" s="1" customFormat="1" ht="75">
      <c r="A100" s="43" t="s">
        <v>152</v>
      </c>
      <c r="B100" s="60" t="s">
        <v>153</v>
      </c>
      <c r="C100" s="60">
        <v>326</v>
      </c>
      <c r="D100" s="60" t="s">
        <v>70</v>
      </c>
      <c r="E100" s="60" t="s">
        <v>70</v>
      </c>
      <c r="F100" s="44" t="s">
        <v>265</v>
      </c>
      <c r="G100" s="44" t="s">
        <v>270</v>
      </c>
      <c r="H100" s="31">
        <v>0.11</v>
      </c>
      <c r="I100" s="251"/>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60"/>
      <c r="AH100" s="31">
        <f t="shared" si="4"/>
        <v>0.99599999999999989</v>
      </c>
      <c r="AI100" s="62">
        <v>44927</v>
      </c>
      <c r="AJ100" s="62">
        <v>45290</v>
      </c>
      <c r="AK100" s="44" t="s">
        <v>271</v>
      </c>
      <c r="AL100" s="44" t="s">
        <v>239</v>
      </c>
      <c r="AM100" s="44" t="s">
        <v>240</v>
      </c>
      <c r="AN100" s="43" t="s">
        <v>869</v>
      </c>
      <c r="AO100" s="25" t="s">
        <v>785</v>
      </c>
      <c r="AP100" s="25"/>
    </row>
    <row r="101" spans="1:42" s="1" customFormat="1" ht="75">
      <c r="A101" s="43" t="s">
        <v>152</v>
      </c>
      <c r="B101" s="60" t="s">
        <v>153</v>
      </c>
      <c r="C101" s="60">
        <v>326</v>
      </c>
      <c r="D101" s="60" t="s">
        <v>70</v>
      </c>
      <c r="E101" s="60" t="s">
        <v>70</v>
      </c>
      <c r="F101" s="44" t="s">
        <v>265</v>
      </c>
      <c r="G101" s="44" t="s">
        <v>272</v>
      </c>
      <c r="H101" s="31">
        <v>0.12</v>
      </c>
      <c r="I101" s="251"/>
      <c r="J101" s="60"/>
      <c r="K101" s="60"/>
      <c r="L101" s="60"/>
      <c r="M101" s="60"/>
      <c r="N101" s="63">
        <v>0.25</v>
      </c>
      <c r="O101" s="60"/>
      <c r="P101" s="60"/>
      <c r="Q101" s="60"/>
      <c r="R101" s="60"/>
      <c r="S101" s="60"/>
      <c r="T101" s="63">
        <v>0.25</v>
      </c>
      <c r="U101" s="60"/>
      <c r="V101" s="60"/>
      <c r="W101" s="60"/>
      <c r="X101" s="60"/>
      <c r="Y101" s="60"/>
      <c r="Z101" s="63">
        <v>0.25</v>
      </c>
      <c r="AA101" s="60"/>
      <c r="AB101" s="60"/>
      <c r="AC101" s="60"/>
      <c r="AD101" s="60"/>
      <c r="AE101" s="60"/>
      <c r="AF101" s="63">
        <v>0.25</v>
      </c>
      <c r="AG101" s="60"/>
      <c r="AH101" s="31">
        <f t="shared" si="4"/>
        <v>1</v>
      </c>
      <c r="AI101" s="62">
        <v>44986</v>
      </c>
      <c r="AJ101" s="62">
        <v>45290</v>
      </c>
      <c r="AK101" s="44" t="s">
        <v>273</v>
      </c>
      <c r="AL101" s="44" t="s">
        <v>239</v>
      </c>
      <c r="AM101" s="44" t="s">
        <v>240</v>
      </c>
      <c r="AN101" s="43" t="s">
        <v>869</v>
      </c>
      <c r="AO101" s="25" t="s">
        <v>785</v>
      </c>
      <c r="AP101" s="25"/>
    </row>
    <row r="102" spans="1:42" s="1" customFormat="1" ht="75">
      <c r="A102" s="43" t="s">
        <v>152</v>
      </c>
      <c r="B102" s="60" t="s">
        <v>153</v>
      </c>
      <c r="C102" s="60">
        <v>326</v>
      </c>
      <c r="D102" s="60" t="s">
        <v>70</v>
      </c>
      <c r="E102" s="60" t="s">
        <v>70</v>
      </c>
      <c r="F102" s="44" t="s">
        <v>265</v>
      </c>
      <c r="G102" s="44" t="s">
        <v>274</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275</v>
      </c>
      <c r="AL102" s="44" t="s">
        <v>239</v>
      </c>
      <c r="AM102" s="44" t="s">
        <v>240</v>
      </c>
      <c r="AN102" s="43" t="s">
        <v>869</v>
      </c>
      <c r="AO102" s="25" t="s">
        <v>785</v>
      </c>
      <c r="AP102" s="25"/>
    </row>
    <row r="103" spans="1:42" s="1" customFormat="1" ht="90">
      <c r="A103" s="43" t="s">
        <v>152</v>
      </c>
      <c r="B103" s="60" t="s">
        <v>153</v>
      </c>
      <c r="C103" s="60">
        <v>326</v>
      </c>
      <c r="D103" s="60" t="s">
        <v>70</v>
      </c>
      <c r="E103" s="60" t="s">
        <v>70</v>
      </c>
      <c r="F103" s="44" t="s">
        <v>265</v>
      </c>
      <c r="G103" s="44" t="s">
        <v>276</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4" t="s">
        <v>277</v>
      </c>
      <c r="AL103" s="44" t="s">
        <v>239</v>
      </c>
      <c r="AM103" s="44" t="s">
        <v>240</v>
      </c>
      <c r="AN103" s="43" t="s">
        <v>869</v>
      </c>
      <c r="AO103" s="25" t="s">
        <v>785</v>
      </c>
      <c r="AP103" s="25"/>
    </row>
    <row r="104" spans="1:42" s="1" customFormat="1" ht="75">
      <c r="A104" s="43" t="s">
        <v>152</v>
      </c>
      <c r="B104" s="60" t="s">
        <v>153</v>
      </c>
      <c r="C104" s="60">
        <v>326</v>
      </c>
      <c r="D104" s="60" t="s">
        <v>70</v>
      </c>
      <c r="E104" s="60" t="s">
        <v>70</v>
      </c>
      <c r="F104" s="44" t="s">
        <v>265</v>
      </c>
      <c r="G104" s="44" t="s">
        <v>278</v>
      </c>
      <c r="H104" s="31">
        <v>0.11</v>
      </c>
      <c r="I104" s="251"/>
      <c r="J104" s="60"/>
      <c r="K104" s="60"/>
      <c r="L104" s="60"/>
      <c r="M104" s="60"/>
      <c r="N104" s="60"/>
      <c r="O104" s="60"/>
      <c r="P104" s="60"/>
      <c r="Q104" s="60"/>
      <c r="R104" s="63">
        <v>0.3</v>
      </c>
      <c r="S104" s="60"/>
      <c r="T104" s="60"/>
      <c r="U104" s="60"/>
      <c r="V104" s="60"/>
      <c r="W104" s="60"/>
      <c r="X104" s="60"/>
      <c r="Y104" s="60"/>
      <c r="Z104" s="63">
        <v>0.3</v>
      </c>
      <c r="AA104" s="60"/>
      <c r="AB104" s="60"/>
      <c r="AC104" s="60"/>
      <c r="AD104" s="60"/>
      <c r="AE104" s="60"/>
      <c r="AF104" s="63">
        <v>0.4</v>
      </c>
      <c r="AG104" s="60"/>
      <c r="AH104" s="31">
        <f t="shared" si="4"/>
        <v>1</v>
      </c>
      <c r="AI104" s="62">
        <v>45047</v>
      </c>
      <c r="AJ104" s="62">
        <v>45290</v>
      </c>
      <c r="AK104" s="44" t="s">
        <v>279</v>
      </c>
      <c r="AL104" s="44" t="s">
        <v>239</v>
      </c>
      <c r="AM104" s="44" t="s">
        <v>240</v>
      </c>
      <c r="AN104" s="43" t="s">
        <v>869</v>
      </c>
      <c r="AO104" s="25" t="s">
        <v>785</v>
      </c>
      <c r="AP104" s="25"/>
    </row>
    <row r="105" spans="1:42" s="1" customFormat="1" ht="90">
      <c r="A105" s="43" t="s">
        <v>152</v>
      </c>
      <c r="B105" s="60" t="s">
        <v>153</v>
      </c>
      <c r="C105" s="60">
        <v>326</v>
      </c>
      <c r="D105" s="60" t="s">
        <v>70</v>
      </c>
      <c r="E105" s="60" t="s">
        <v>70</v>
      </c>
      <c r="F105" s="44" t="s">
        <v>265</v>
      </c>
      <c r="G105" s="44" t="s">
        <v>280</v>
      </c>
      <c r="H105" s="31">
        <v>0.11</v>
      </c>
      <c r="I105" s="251"/>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4"/>
        <v>0.99999999999999989</v>
      </c>
      <c r="AI105" s="62">
        <v>44986</v>
      </c>
      <c r="AJ105" s="62">
        <v>45290</v>
      </c>
      <c r="AK105" s="44" t="s">
        <v>281</v>
      </c>
      <c r="AL105" s="44" t="s">
        <v>239</v>
      </c>
      <c r="AM105" s="44" t="s">
        <v>240</v>
      </c>
      <c r="AN105" s="43" t="s">
        <v>869</v>
      </c>
      <c r="AO105" s="25" t="s">
        <v>785</v>
      </c>
      <c r="AP105" s="25"/>
    </row>
    <row r="106" spans="1:42" s="1" customFormat="1" ht="75">
      <c r="A106" s="43" t="s">
        <v>152</v>
      </c>
      <c r="B106" s="60" t="s">
        <v>153</v>
      </c>
      <c r="C106" s="60">
        <v>326</v>
      </c>
      <c r="D106" s="60" t="s">
        <v>70</v>
      </c>
      <c r="E106" s="60" t="s">
        <v>70</v>
      </c>
      <c r="F106" s="44" t="s">
        <v>265</v>
      </c>
      <c r="G106" s="44" t="s">
        <v>282</v>
      </c>
      <c r="H106" s="31">
        <v>0.11</v>
      </c>
      <c r="I106" s="251"/>
      <c r="J106" s="60"/>
      <c r="K106" s="60"/>
      <c r="L106" s="60"/>
      <c r="M106" s="60"/>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60"/>
      <c r="AH106" s="31">
        <f t="shared" si="4"/>
        <v>0.99999999999999989</v>
      </c>
      <c r="AI106" s="62">
        <v>44986</v>
      </c>
      <c r="AJ106" s="62">
        <v>45290</v>
      </c>
      <c r="AK106" s="43" t="s">
        <v>283</v>
      </c>
      <c r="AL106" s="44" t="s">
        <v>239</v>
      </c>
      <c r="AM106" s="44" t="s">
        <v>240</v>
      </c>
      <c r="AN106" s="43" t="s">
        <v>869</v>
      </c>
      <c r="AO106" s="25" t="s">
        <v>785</v>
      </c>
      <c r="AP106" s="25"/>
    </row>
    <row r="107" spans="1:42" s="1" customFormat="1" ht="75">
      <c r="A107" s="43" t="s">
        <v>152</v>
      </c>
      <c r="B107" s="60" t="s">
        <v>153</v>
      </c>
      <c r="C107" s="60">
        <v>326</v>
      </c>
      <c r="D107" s="68">
        <v>1</v>
      </c>
      <c r="E107" s="258">
        <v>404990020</v>
      </c>
      <c r="F107" s="44" t="s">
        <v>284</v>
      </c>
      <c r="G107" s="44" t="s">
        <v>285</v>
      </c>
      <c r="H107" s="63">
        <v>1</v>
      </c>
      <c r="I107" s="63">
        <v>1</v>
      </c>
      <c r="J107" s="60"/>
      <c r="K107" s="60"/>
      <c r="L107" s="63">
        <v>0.05</v>
      </c>
      <c r="M107" s="60"/>
      <c r="N107" s="63">
        <v>0.05</v>
      </c>
      <c r="O107" s="60"/>
      <c r="P107" s="63">
        <v>0.15</v>
      </c>
      <c r="Q107" s="60"/>
      <c r="R107" s="63">
        <v>0.15</v>
      </c>
      <c r="S107" s="60"/>
      <c r="T107" s="63">
        <v>0.15</v>
      </c>
      <c r="U107" s="60"/>
      <c r="V107" s="63">
        <v>0.15</v>
      </c>
      <c r="W107" s="60"/>
      <c r="X107" s="63">
        <v>0.15</v>
      </c>
      <c r="Y107" s="60"/>
      <c r="Z107" s="63">
        <v>0.15</v>
      </c>
      <c r="AA107" s="60"/>
      <c r="AB107" s="63"/>
      <c r="AC107" s="60"/>
      <c r="AD107" s="60"/>
      <c r="AE107" s="60"/>
      <c r="AF107" s="60"/>
      <c r="AG107" s="60"/>
      <c r="AH107" s="31">
        <f t="shared" si="4"/>
        <v>1</v>
      </c>
      <c r="AI107" s="62">
        <v>44958</v>
      </c>
      <c r="AJ107" s="62">
        <v>45199</v>
      </c>
      <c r="AK107" s="44" t="s">
        <v>286</v>
      </c>
      <c r="AL107" s="44" t="s">
        <v>287</v>
      </c>
      <c r="AM107" s="43" t="s">
        <v>708</v>
      </c>
      <c r="AN107" s="43" t="s">
        <v>708</v>
      </c>
      <c r="AO107" s="43" t="s">
        <v>352</v>
      </c>
      <c r="AP107" s="43"/>
    </row>
    <row r="108" spans="1:42" s="1" customFormat="1" ht="180">
      <c r="A108" s="43" t="s">
        <v>152</v>
      </c>
      <c r="B108" s="60" t="s">
        <v>153</v>
      </c>
      <c r="C108" s="60">
        <v>326</v>
      </c>
      <c r="D108" s="68">
        <v>18</v>
      </c>
      <c r="E108" s="258"/>
      <c r="F108" s="44" t="s">
        <v>288</v>
      </c>
      <c r="G108" s="44" t="s">
        <v>812</v>
      </c>
      <c r="H108" s="63">
        <v>1</v>
      </c>
      <c r="I108" s="63">
        <v>1</v>
      </c>
      <c r="J108" s="63">
        <v>0.08</v>
      </c>
      <c r="K108" s="60"/>
      <c r="L108" s="63">
        <v>0.08</v>
      </c>
      <c r="M108" s="60"/>
      <c r="N108" s="63">
        <v>0.09</v>
      </c>
      <c r="O108" s="60"/>
      <c r="P108" s="63">
        <v>0.08</v>
      </c>
      <c r="Q108" s="60"/>
      <c r="R108" s="63">
        <v>0.08</v>
      </c>
      <c r="S108" s="60"/>
      <c r="T108" s="63">
        <v>0.09</v>
      </c>
      <c r="U108" s="60"/>
      <c r="V108" s="63">
        <v>0.08</v>
      </c>
      <c r="W108" s="60"/>
      <c r="X108" s="63">
        <v>0.08</v>
      </c>
      <c r="Y108" s="60"/>
      <c r="Z108" s="63">
        <v>0.09</v>
      </c>
      <c r="AA108" s="60"/>
      <c r="AB108" s="63">
        <v>0.08</v>
      </c>
      <c r="AC108" s="60"/>
      <c r="AD108" s="63">
        <v>0.08</v>
      </c>
      <c r="AE108" s="60"/>
      <c r="AF108" s="63">
        <v>0.09</v>
      </c>
      <c r="AG108" s="60"/>
      <c r="AH108" s="31">
        <f t="shared" si="4"/>
        <v>0.99999999999999978</v>
      </c>
      <c r="AI108" s="62">
        <v>44927</v>
      </c>
      <c r="AJ108" s="62">
        <v>45291</v>
      </c>
      <c r="AK108" s="43" t="s">
        <v>749</v>
      </c>
      <c r="AL108" s="44" t="s">
        <v>287</v>
      </c>
      <c r="AM108" s="43" t="s">
        <v>708</v>
      </c>
      <c r="AN108" s="43" t="s">
        <v>708</v>
      </c>
      <c r="AO108" s="43" t="s">
        <v>352</v>
      </c>
      <c r="AP108" s="43"/>
    </row>
    <row r="109" spans="1:42" s="1" customFormat="1" ht="101.25" customHeight="1">
      <c r="A109" s="43" t="s">
        <v>40</v>
      </c>
      <c r="B109" s="60" t="s">
        <v>290</v>
      </c>
      <c r="C109" s="60">
        <v>550</v>
      </c>
      <c r="D109" s="259">
        <v>1</v>
      </c>
      <c r="E109" s="260">
        <v>241217000</v>
      </c>
      <c r="F109" s="44" t="s">
        <v>291</v>
      </c>
      <c r="G109" s="44" t="s">
        <v>292</v>
      </c>
      <c r="H109" s="63">
        <v>0.15</v>
      </c>
      <c r="I109" s="250">
        <f>+H109+H110+H111+H112</f>
        <v>1</v>
      </c>
      <c r="J109" s="60"/>
      <c r="K109" s="60"/>
      <c r="L109" s="63"/>
      <c r="M109" s="60"/>
      <c r="N109" s="63">
        <v>0.5</v>
      </c>
      <c r="O109" s="60"/>
      <c r="P109" s="63">
        <v>0.5</v>
      </c>
      <c r="Q109" s="60"/>
      <c r="R109" s="33"/>
      <c r="S109" s="60"/>
      <c r="T109" s="63"/>
      <c r="U109" s="60"/>
      <c r="V109" s="63"/>
      <c r="W109" s="60"/>
      <c r="X109" s="63"/>
      <c r="Y109" s="60"/>
      <c r="Z109" s="63"/>
      <c r="AA109" s="60"/>
      <c r="AB109" s="63"/>
      <c r="AC109" s="60"/>
      <c r="AD109" s="60"/>
      <c r="AE109" s="60"/>
      <c r="AF109" s="60"/>
      <c r="AG109" s="60"/>
      <c r="AH109" s="31">
        <f t="shared" si="4"/>
        <v>1</v>
      </c>
      <c r="AI109" s="62">
        <v>44986</v>
      </c>
      <c r="AJ109" s="62">
        <v>45046</v>
      </c>
      <c r="AK109" s="44" t="s">
        <v>293</v>
      </c>
      <c r="AL109" s="44" t="s">
        <v>287</v>
      </c>
      <c r="AM109" s="43" t="s">
        <v>708</v>
      </c>
      <c r="AN109" s="43" t="s">
        <v>708</v>
      </c>
      <c r="AO109" s="43" t="s">
        <v>352</v>
      </c>
      <c r="AP109" s="43"/>
    </row>
    <row r="110" spans="1:42" s="1" customFormat="1" ht="102.75" customHeight="1">
      <c r="A110" s="43" t="s">
        <v>40</v>
      </c>
      <c r="B110" s="60" t="s">
        <v>290</v>
      </c>
      <c r="C110" s="60">
        <v>550</v>
      </c>
      <c r="D110" s="259"/>
      <c r="E110" s="260"/>
      <c r="F110" s="44" t="s">
        <v>291</v>
      </c>
      <c r="G110" s="44" t="s">
        <v>750</v>
      </c>
      <c r="H110" s="33">
        <v>0.45</v>
      </c>
      <c r="I110" s="250"/>
      <c r="J110" s="60"/>
      <c r="K110" s="60"/>
      <c r="L110" s="60"/>
      <c r="M110" s="60"/>
      <c r="N110" s="60"/>
      <c r="O110" s="60"/>
      <c r="P110" s="60"/>
      <c r="Q110" s="60"/>
      <c r="R110" s="63">
        <v>0.2</v>
      </c>
      <c r="S110" s="60"/>
      <c r="T110" s="63">
        <v>0.2</v>
      </c>
      <c r="U110" s="60"/>
      <c r="V110" s="63">
        <v>0.2</v>
      </c>
      <c r="W110" s="60"/>
      <c r="X110" s="63">
        <v>0.2</v>
      </c>
      <c r="Y110" s="60"/>
      <c r="Z110" s="63">
        <v>0.2</v>
      </c>
      <c r="AA110" s="60"/>
      <c r="AB110" s="60"/>
      <c r="AC110" s="60"/>
      <c r="AD110" s="33"/>
      <c r="AE110" s="60"/>
      <c r="AF110" s="60"/>
      <c r="AG110" s="60"/>
      <c r="AH110" s="31">
        <f t="shared" si="4"/>
        <v>1</v>
      </c>
      <c r="AI110" s="64">
        <v>45047</v>
      </c>
      <c r="AJ110" s="64">
        <v>45199</v>
      </c>
      <c r="AK110" s="44" t="s">
        <v>294</v>
      </c>
      <c r="AL110" s="44" t="s">
        <v>287</v>
      </c>
      <c r="AM110" s="43" t="s">
        <v>708</v>
      </c>
      <c r="AN110" s="43" t="s">
        <v>708</v>
      </c>
      <c r="AO110" s="43" t="s">
        <v>352</v>
      </c>
      <c r="AP110" s="43"/>
    </row>
    <row r="111" spans="1:42" s="1" customFormat="1" ht="78.75" customHeight="1">
      <c r="A111" s="43" t="s">
        <v>40</v>
      </c>
      <c r="B111" s="60" t="s">
        <v>290</v>
      </c>
      <c r="C111" s="60">
        <v>550</v>
      </c>
      <c r="D111" s="259"/>
      <c r="E111" s="260"/>
      <c r="F111" s="44" t="s">
        <v>291</v>
      </c>
      <c r="G111" s="44" t="s">
        <v>295</v>
      </c>
      <c r="H111" s="33">
        <v>0.2</v>
      </c>
      <c r="I111" s="250"/>
      <c r="J111" s="60"/>
      <c r="K111" s="60"/>
      <c r="L111" s="60"/>
      <c r="M111" s="60"/>
      <c r="N111" s="33">
        <v>0.25</v>
      </c>
      <c r="O111" s="60"/>
      <c r="P111" s="60"/>
      <c r="Q111" s="60"/>
      <c r="R111" s="60"/>
      <c r="S111" s="60"/>
      <c r="T111" s="33">
        <v>0.25</v>
      </c>
      <c r="U111" s="33"/>
      <c r="V111" s="33"/>
      <c r="W111" s="33"/>
      <c r="X111" s="33"/>
      <c r="Y111" s="33"/>
      <c r="Z111" s="33">
        <v>0.25</v>
      </c>
      <c r="AA111" s="33"/>
      <c r="AB111" s="33"/>
      <c r="AC111" s="33"/>
      <c r="AD111" s="33"/>
      <c r="AE111" s="33"/>
      <c r="AF111" s="33">
        <v>0.25</v>
      </c>
      <c r="AG111" s="60"/>
      <c r="AH111" s="31">
        <f t="shared" si="4"/>
        <v>1</v>
      </c>
      <c r="AI111" s="64">
        <v>44986</v>
      </c>
      <c r="AJ111" s="64">
        <v>45290</v>
      </c>
      <c r="AK111" s="70" t="s">
        <v>296</v>
      </c>
      <c r="AL111" s="44" t="s">
        <v>287</v>
      </c>
      <c r="AM111" s="43" t="s">
        <v>708</v>
      </c>
      <c r="AN111" s="43" t="s">
        <v>708</v>
      </c>
      <c r="AO111" s="43" t="s">
        <v>352</v>
      </c>
      <c r="AP111" s="43"/>
    </row>
    <row r="112" spans="1:42" s="1" customFormat="1" ht="75">
      <c r="A112" s="43" t="s">
        <v>40</v>
      </c>
      <c r="B112" s="60" t="s">
        <v>290</v>
      </c>
      <c r="C112" s="60">
        <v>550</v>
      </c>
      <c r="D112" s="259"/>
      <c r="E112" s="260"/>
      <c r="F112" s="44" t="s">
        <v>291</v>
      </c>
      <c r="G112" s="44" t="s">
        <v>297</v>
      </c>
      <c r="H112" s="33">
        <v>0.2</v>
      </c>
      <c r="I112" s="250"/>
      <c r="J112" s="60"/>
      <c r="K112" s="60"/>
      <c r="L112" s="60"/>
      <c r="M112" s="60"/>
      <c r="N112" s="60"/>
      <c r="O112" s="60"/>
      <c r="P112" s="60"/>
      <c r="Q112" s="60"/>
      <c r="R112" s="60"/>
      <c r="S112" s="60"/>
      <c r="T112" s="60"/>
      <c r="U112" s="60"/>
      <c r="V112" s="60"/>
      <c r="W112" s="60"/>
      <c r="X112" s="60"/>
      <c r="Y112" s="60"/>
      <c r="Z112" s="60"/>
      <c r="AA112" s="60"/>
      <c r="AB112" s="60"/>
      <c r="AC112" s="60"/>
      <c r="AD112" s="33">
        <v>1</v>
      </c>
      <c r="AE112" s="60"/>
      <c r="AF112" s="33"/>
      <c r="AG112" s="60"/>
      <c r="AH112" s="31">
        <f t="shared" si="4"/>
        <v>1</v>
      </c>
      <c r="AI112" s="64">
        <v>45231</v>
      </c>
      <c r="AJ112" s="64">
        <v>45260</v>
      </c>
      <c r="AK112" s="44" t="s">
        <v>298</v>
      </c>
      <c r="AL112" s="44" t="s">
        <v>287</v>
      </c>
      <c r="AM112" s="43" t="s">
        <v>708</v>
      </c>
      <c r="AN112" s="43" t="s">
        <v>708</v>
      </c>
      <c r="AO112" s="43" t="s">
        <v>352</v>
      </c>
      <c r="AP112" s="43"/>
    </row>
    <row r="113" spans="1:42" s="1" customFormat="1" ht="156" customHeight="1">
      <c r="A113" s="43" t="s">
        <v>40</v>
      </c>
      <c r="B113" s="60" t="s">
        <v>290</v>
      </c>
      <c r="C113" s="60">
        <v>550</v>
      </c>
      <c r="D113" s="53" t="s">
        <v>70</v>
      </c>
      <c r="E113" s="53" t="s">
        <v>70</v>
      </c>
      <c r="F113" s="44" t="s">
        <v>299</v>
      </c>
      <c r="G113" s="44" t="s">
        <v>300</v>
      </c>
      <c r="H113" s="33">
        <v>1</v>
      </c>
      <c r="I113" s="33">
        <f>+H113</f>
        <v>1</v>
      </c>
      <c r="J113" s="60"/>
      <c r="K113" s="60"/>
      <c r="L113" s="60"/>
      <c r="M113" s="60"/>
      <c r="N113" s="60"/>
      <c r="O113" s="60"/>
      <c r="P113" s="63">
        <v>0.1</v>
      </c>
      <c r="Q113" s="60"/>
      <c r="R113" s="63">
        <v>0.1</v>
      </c>
      <c r="S113" s="33"/>
      <c r="T113" s="63">
        <v>0.1</v>
      </c>
      <c r="U113" s="33"/>
      <c r="V113" s="63">
        <v>0.1</v>
      </c>
      <c r="W113" s="33"/>
      <c r="X113" s="63">
        <v>0.1</v>
      </c>
      <c r="Y113" s="33"/>
      <c r="Z113" s="63">
        <v>0.1</v>
      </c>
      <c r="AA113" s="33"/>
      <c r="AB113" s="63">
        <v>0.1</v>
      </c>
      <c r="AC113" s="33"/>
      <c r="AD113" s="63">
        <v>0.3</v>
      </c>
      <c r="AE113" s="33"/>
      <c r="AF113" s="63"/>
      <c r="AG113" s="60"/>
      <c r="AH113" s="31">
        <f t="shared" si="4"/>
        <v>1</v>
      </c>
      <c r="AI113" s="64">
        <v>45017</v>
      </c>
      <c r="AJ113" s="64">
        <v>45260</v>
      </c>
      <c r="AK113" s="44" t="s">
        <v>670</v>
      </c>
      <c r="AL113" s="44" t="s">
        <v>287</v>
      </c>
      <c r="AM113" s="43" t="s">
        <v>708</v>
      </c>
      <c r="AN113" s="43" t="s">
        <v>708</v>
      </c>
      <c r="AO113" s="43" t="s">
        <v>352</v>
      </c>
      <c r="AP113" s="43"/>
    </row>
    <row r="114" spans="1:42" s="1" customFormat="1" ht="105.75">
      <c r="A114" s="43" t="s">
        <v>152</v>
      </c>
      <c r="B114" s="60" t="s">
        <v>153</v>
      </c>
      <c r="C114" s="60">
        <v>329</v>
      </c>
      <c r="D114" s="247">
        <v>1</v>
      </c>
      <c r="E114" s="255">
        <v>1231006490</v>
      </c>
      <c r="F114" s="44" t="s">
        <v>301</v>
      </c>
      <c r="G114" s="44" t="s">
        <v>302</v>
      </c>
      <c r="H114" s="63">
        <v>0.3</v>
      </c>
      <c r="I114" s="246">
        <f>+H114+H115+H116</f>
        <v>1</v>
      </c>
      <c r="J114" s="33"/>
      <c r="K114" s="33"/>
      <c r="L114" s="33">
        <v>0.05</v>
      </c>
      <c r="M114" s="33"/>
      <c r="N114" s="33">
        <v>0.05</v>
      </c>
      <c r="O114" s="33"/>
      <c r="P114" s="33">
        <v>0.05</v>
      </c>
      <c r="Q114" s="33"/>
      <c r="R114" s="33">
        <v>0.15</v>
      </c>
      <c r="S114" s="33"/>
      <c r="T114" s="33">
        <v>0.05</v>
      </c>
      <c r="U114" s="33"/>
      <c r="V114" s="33">
        <v>0.05</v>
      </c>
      <c r="W114" s="33"/>
      <c r="X114" s="33">
        <v>0.15</v>
      </c>
      <c r="Y114" s="33"/>
      <c r="Z114" s="33">
        <v>0.15</v>
      </c>
      <c r="AA114" s="33"/>
      <c r="AB114" s="33">
        <v>0.05</v>
      </c>
      <c r="AC114" s="33"/>
      <c r="AD114" s="33">
        <v>0.05</v>
      </c>
      <c r="AE114" s="33"/>
      <c r="AF114" s="33">
        <v>0.2</v>
      </c>
      <c r="AG114" s="33"/>
      <c r="AH114" s="31">
        <f>+J114+L114+N114+P114+R114+T114+V114+X114+Z114+AB114+AD114+AF114</f>
        <v>1.0000000000000002</v>
      </c>
      <c r="AI114" s="64">
        <v>44958</v>
      </c>
      <c r="AJ114" s="64">
        <v>45260</v>
      </c>
      <c r="AK114" s="70" t="s">
        <v>751</v>
      </c>
      <c r="AL114" s="44" t="s">
        <v>287</v>
      </c>
      <c r="AM114" s="43" t="s">
        <v>708</v>
      </c>
      <c r="AN114" s="43" t="s">
        <v>708</v>
      </c>
      <c r="AO114" s="43" t="s">
        <v>352</v>
      </c>
      <c r="AP114" s="43"/>
    </row>
    <row r="115" spans="1:42" s="1" customFormat="1" ht="105.75">
      <c r="A115" s="43" t="s">
        <v>152</v>
      </c>
      <c r="B115" s="60" t="s">
        <v>153</v>
      </c>
      <c r="C115" s="60">
        <v>329</v>
      </c>
      <c r="D115" s="248"/>
      <c r="E115" s="256"/>
      <c r="F115" s="44" t="s">
        <v>301</v>
      </c>
      <c r="G115" s="71" t="s">
        <v>657</v>
      </c>
      <c r="H115" s="63">
        <v>0.3</v>
      </c>
      <c r="I115" s="246"/>
      <c r="J115" s="33"/>
      <c r="K115" s="33"/>
      <c r="L115" s="33"/>
      <c r="M115" s="33"/>
      <c r="N115" s="33">
        <v>0.05</v>
      </c>
      <c r="O115" s="33"/>
      <c r="P115" s="33">
        <v>0.05</v>
      </c>
      <c r="Q115" s="33"/>
      <c r="R115" s="33">
        <v>0.1</v>
      </c>
      <c r="S115" s="33"/>
      <c r="T115" s="33">
        <v>0.15</v>
      </c>
      <c r="U115" s="33"/>
      <c r="V115" s="33">
        <v>0.05</v>
      </c>
      <c r="W115" s="33"/>
      <c r="X115" s="33">
        <v>0.1</v>
      </c>
      <c r="Y115" s="33"/>
      <c r="Z115" s="33">
        <v>0.15</v>
      </c>
      <c r="AA115" s="33"/>
      <c r="AB115" s="33">
        <v>0.05</v>
      </c>
      <c r="AC115" s="33"/>
      <c r="AD115" s="33">
        <v>0.3</v>
      </c>
      <c r="AE115" s="33"/>
      <c r="AF115" s="33"/>
      <c r="AG115" s="33"/>
      <c r="AH115" s="31">
        <f t="shared" si="4"/>
        <v>1</v>
      </c>
      <c r="AI115" s="64">
        <v>44986</v>
      </c>
      <c r="AJ115" s="64">
        <v>45260</v>
      </c>
      <c r="AK115" s="44" t="s">
        <v>303</v>
      </c>
      <c r="AL115" s="44" t="s">
        <v>287</v>
      </c>
      <c r="AM115" s="43" t="s">
        <v>708</v>
      </c>
      <c r="AN115" s="43" t="s">
        <v>708</v>
      </c>
      <c r="AO115" s="43" t="s">
        <v>352</v>
      </c>
      <c r="AP115" s="43"/>
    </row>
    <row r="116" spans="1:42" s="1" customFormat="1" ht="135">
      <c r="A116" s="43" t="s">
        <v>152</v>
      </c>
      <c r="B116" s="60" t="s">
        <v>153</v>
      </c>
      <c r="C116" s="60">
        <v>329</v>
      </c>
      <c r="D116" s="249"/>
      <c r="E116" s="257"/>
      <c r="F116" s="44" t="s">
        <v>301</v>
      </c>
      <c r="G116" s="44" t="s">
        <v>304</v>
      </c>
      <c r="H116" s="63">
        <v>0.4</v>
      </c>
      <c r="I116" s="246"/>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33"/>
      <c r="AH116" s="31">
        <f>+J116+L116+N116+P116+R116+T116+V116+X116+Z116+AB116+AD116+AF116</f>
        <v>0.99999999999999978</v>
      </c>
      <c r="AI116" s="64">
        <v>44929</v>
      </c>
      <c r="AJ116" s="64">
        <v>45290</v>
      </c>
      <c r="AK116" s="43" t="s">
        <v>305</v>
      </c>
      <c r="AL116" s="44" t="s">
        <v>287</v>
      </c>
      <c r="AM116" s="43" t="s">
        <v>708</v>
      </c>
      <c r="AN116" s="43" t="s">
        <v>708</v>
      </c>
      <c r="AO116" s="43" t="s">
        <v>352</v>
      </c>
      <c r="AP116" s="43"/>
    </row>
    <row r="117" spans="1:42" s="1" customFormat="1" ht="137.25">
      <c r="A117" s="43" t="s">
        <v>152</v>
      </c>
      <c r="B117" s="60" t="s">
        <v>153</v>
      </c>
      <c r="C117" s="60">
        <v>329</v>
      </c>
      <c r="D117" s="60" t="s">
        <v>70</v>
      </c>
      <c r="E117" s="60" t="s">
        <v>70</v>
      </c>
      <c r="F117" s="44" t="s">
        <v>309</v>
      </c>
      <c r="G117" s="44" t="s">
        <v>310</v>
      </c>
      <c r="H117" s="63">
        <v>0.6</v>
      </c>
      <c r="I117" s="265">
        <f>+H117+H118+H119</f>
        <v>1</v>
      </c>
      <c r="J117" s="33"/>
      <c r="K117" s="33"/>
      <c r="L117" s="33"/>
      <c r="M117" s="33"/>
      <c r="N117" s="33"/>
      <c r="O117" s="33"/>
      <c r="P117" s="33"/>
      <c r="Q117" s="33"/>
      <c r="R117" s="33"/>
      <c r="S117" s="33"/>
      <c r="T117" s="33"/>
      <c r="U117" s="33"/>
      <c r="V117" s="33"/>
      <c r="W117" s="33"/>
      <c r="X117" s="33"/>
      <c r="Y117" s="33"/>
      <c r="Z117" s="33">
        <v>0.3</v>
      </c>
      <c r="AA117" s="33"/>
      <c r="AB117" s="33">
        <v>0.7</v>
      </c>
      <c r="AC117" s="33"/>
      <c r="AD117" s="33"/>
      <c r="AE117" s="33"/>
      <c r="AF117" s="33"/>
      <c r="AG117" s="33"/>
      <c r="AH117" s="31">
        <f t="shared" si="4"/>
        <v>1</v>
      </c>
      <c r="AI117" s="64">
        <v>45170</v>
      </c>
      <c r="AJ117" s="64">
        <v>45229</v>
      </c>
      <c r="AK117" s="44" t="s">
        <v>671</v>
      </c>
      <c r="AL117" s="44" t="s">
        <v>287</v>
      </c>
      <c r="AM117" s="43" t="s">
        <v>708</v>
      </c>
      <c r="AN117" s="43" t="s">
        <v>708</v>
      </c>
      <c r="AO117" s="43" t="s">
        <v>352</v>
      </c>
      <c r="AP117" s="43"/>
    </row>
    <row r="118" spans="1:42" s="1" customFormat="1" ht="137.25">
      <c r="A118" s="43" t="s">
        <v>152</v>
      </c>
      <c r="B118" s="60" t="s">
        <v>153</v>
      </c>
      <c r="C118" s="60">
        <v>329</v>
      </c>
      <c r="D118" s="60" t="s">
        <v>70</v>
      </c>
      <c r="E118" s="60" t="s">
        <v>70</v>
      </c>
      <c r="F118" s="44" t="s">
        <v>311</v>
      </c>
      <c r="G118" s="44" t="s">
        <v>832</v>
      </c>
      <c r="H118" s="63">
        <v>0.2</v>
      </c>
      <c r="I118" s="266"/>
      <c r="J118" s="33"/>
      <c r="K118" s="33"/>
      <c r="L118" s="33"/>
      <c r="M118" s="33"/>
      <c r="N118" s="33"/>
      <c r="O118" s="33"/>
      <c r="P118" s="33"/>
      <c r="Q118" s="33"/>
      <c r="R118" s="33"/>
      <c r="S118" s="33"/>
      <c r="T118" s="33">
        <v>0.5</v>
      </c>
      <c r="U118" s="33"/>
      <c r="V118" s="33">
        <v>0.5</v>
      </c>
      <c r="W118" s="33"/>
      <c r="X118" s="33"/>
      <c r="Y118" s="33"/>
      <c r="Z118" s="33"/>
      <c r="AA118" s="60"/>
      <c r="AB118" s="60"/>
      <c r="AC118" s="60"/>
      <c r="AD118" s="60"/>
      <c r="AE118" s="60"/>
      <c r="AF118" s="60"/>
      <c r="AG118" s="60"/>
      <c r="AH118" s="31">
        <f t="shared" si="4"/>
        <v>1</v>
      </c>
      <c r="AI118" s="64">
        <v>45078</v>
      </c>
      <c r="AJ118" s="64">
        <v>45138</v>
      </c>
      <c r="AK118" s="44" t="s">
        <v>313</v>
      </c>
      <c r="AL118" s="44" t="s">
        <v>287</v>
      </c>
      <c r="AM118" s="43" t="s">
        <v>708</v>
      </c>
      <c r="AN118" s="43" t="s">
        <v>708</v>
      </c>
      <c r="AO118" s="43" t="s">
        <v>352</v>
      </c>
      <c r="AP118" s="43"/>
    </row>
    <row r="119" spans="1:42" s="1" customFormat="1" ht="137.25">
      <c r="A119" s="43" t="s">
        <v>152</v>
      </c>
      <c r="B119" s="60" t="s">
        <v>153</v>
      </c>
      <c r="C119" s="60">
        <v>329</v>
      </c>
      <c r="D119" s="60" t="s">
        <v>70</v>
      </c>
      <c r="E119" s="60" t="s">
        <v>70</v>
      </c>
      <c r="F119" s="44" t="s">
        <v>311</v>
      </c>
      <c r="G119" s="44" t="s">
        <v>314</v>
      </c>
      <c r="H119" s="63">
        <v>0.2</v>
      </c>
      <c r="I119" s="267"/>
      <c r="J119" s="33">
        <v>0.08</v>
      </c>
      <c r="K119" s="33"/>
      <c r="L119" s="33">
        <v>0.08</v>
      </c>
      <c r="M119" s="33"/>
      <c r="N119" s="33">
        <v>0.09</v>
      </c>
      <c r="O119" s="33"/>
      <c r="P119" s="33">
        <v>0.08</v>
      </c>
      <c r="Q119" s="33"/>
      <c r="R119" s="33">
        <v>0.08</v>
      </c>
      <c r="S119" s="33"/>
      <c r="T119" s="33">
        <v>0.09</v>
      </c>
      <c r="U119" s="33"/>
      <c r="V119" s="33">
        <v>0.08</v>
      </c>
      <c r="W119" s="33"/>
      <c r="X119" s="33">
        <v>0.08</v>
      </c>
      <c r="Y119" s="33"/>
      <c r="Z119" s="33">
        <v>0.09</v>
      </c>
      <c r="AA119" s="33"/>
      <c r="AB119" s="33">
        <v>0.08</v>
      </c>
      <c r="AC119" s="33"/>
      <c r="AD119" s="33">
        <v>0.08</v>
      </c>
      <c r="AE119" s="33"/>
      <c r="AF119" s="33">
        <v>0.09</v>
      </c>
      <c r="AG119" s="60"/>
      <c r="AH119" s="31">
        <f t="shared" si="4"/>
        <v>0.99999999999999978</v>
      </c>
      <c r="AI119" s="64">
        <v>44929</v>
      </c>
      <c r="AJ119" s="64">
        <v>45290</v>
      </c>
      <c r="AK119" s="43" t="s">
        <v>315</v>
      </c>
      <c r="AL119" s="44" t="s">
        <v>287</v>
      </c>
      <c r="AM119" s="43" t="s">
        <v>708</v>
      </c>
      <c r="AN119" s="43" t="s">
        <v>708</v>
      </c>
      <c r="AO119" s="43" t="s">
        <v>352</v>
      </c>
      <c r="AP119" s="43"/>
    </row>
    <row r="120" spans="1:42" s="1" customFormat="1" ht="105.75">
      <c r="A120" s="43" t="s">
        <v>152</v>
      </c>
      <c r="B120" s="60" t="s">
        <v>153</v>
      </c>
      <c r="C120" s="60">
        <v>329</v>
      </c>
      <c r="D120" s="251">
        <v>1</v>
      </c>
      <c r="E120" s="60" t="s">
        <v>70</v>
      </c>
      <c r="F120" s="44" t="s">
        <v>301</v>
      </c>
      <c r="G120" s="44" t="s">
        <v>722</v>
      </c>
      <c r="H120" s="63">
        <v>0.6</v>
      </c>
      <c r="I120" s="246">
        <f>SUM(H120:H122)</f>
        <v>1</v>
      </c>
      <c r="J120" s="33"/>
      <c r="K120" s="33"/>
      <c r="L120" s="33">
        <v>0.5</v>
      </c>
      <c r="M120" s="33"/>
      <c r="N120" s="33">
        <v>0.5</v>
      </c>
      <c r="O120" s="33"/>
      <c r="P120" s="33"/>
      <c r="Q120" s="33"/>
      <c r="R120" s="33"/>
      <c r="S120" s="33"/>
      <c r="T120" s="33"/>
      <c r="U120" s="33"/>
      <c r="V120" s="33"/>
      <c r="W120" s="33"/>
      <c r="X120" s="33"/>
      <c r="Y120" s="33"/>
      <c r="Z120" s="33"/>
      <c r="AA120" s="33"/>
      <c r="AB120" s="33"/>
      <c r="AC120" s="33"/>
      <c r="AD120" s="33"/>
      <c r="AE120" s="33"/>
      <c r="AF120" s="33"/>
      <c r="AG120" s="33"/>
      <c r="AH120" s="31">
        <f t="shared" si="4"/>
        <v>1</v>
      </c>
      <c r="AI120" s="64">
        <v>44958</v>
      </c>
      <c r="AJ120" s="64">
        <v>45016</v>
      </c>
      <c r="AK120" s="43" t="s">
        <v>316</v>
      </c>
      <c r="AL120" s="44" t="s">
        <v>287</v>
      </c>
      <c r="AM120" s="43" t="s">
        <v>708</v>
      </c>
      <c r="AN120" s="43" t="s">
        <v>708</v>
      </c>
      <c r="AO120" s="43" t="s">
        <v>352</v>
      </c>
      <c r="AP120" s="43"/>
    </row>
    <row r="121" spans="1:42" s="1" customFormat="1" ht="105.75">
      <c r="A121" s="43" t="s">
        <v>152</v>
      </c>
      <c r="B121" s="60" t="s">
        <v>153</v>
      </c>
      <c r="C121" s="60">
        <v>329</v>
      </c>
      <c r="D121" s="251"/>
      <c r="E121" s="60" t="s">
        <v>70</v>
      </c>
      <c r="F121" s="44" t="s">
        <v>301</v>
      </c>
      <c r="G121" s="44" t="s">
        <v>317</v>
      </c>
      <c r="H121" s="33">
        <v>0.2</v>
      </c>
      <c r="I121" s="246"/>
      <c r="J121" s="33"/>
      <c r="K121" s="33"/>
      <c r="L121" s="33"/>
      <c r="M121" s="33"/>
      <c r="N121" s="33">
        <v>0.25</v>
      </c>
      <c r="O121" s="33"/>
      <c r="P121" s="33"/>
      <c r="Q121" s="33"/>
      <c r="R121" s="33"/>
      <c r="S121" s="33"/>
      <c r="T121" s="33">
        <v>0.25</v>
      </c>
      <c r="U121" s="33"/>
      <c r="V121" s="33"/>
      <c r="W121" s="33"/>
      <c r="X121" s="33"/>
      <c r="Y121" s="33"/>
      <c r="Z121" s="33">
        <v>0.25</v>
      </c>
      <c r="AA121" s="33"/>
      <c r="AB121" s="33"/>
      <c r="AC121" s="33"/>
      <c r="AD121" s="33"/>
      <c r="AE121" s="33"/>
      <c r="AF121" s="33">
        <v>0.25</v>
      </c>
      <c r="AG121" s="33"/>
      <c r="AH121" s="31">
        <f t="shared" si="4"/>
        <v>1</v>
      </c>
      <c r="AI121" s="64">
        <v>44986</v>
      </c>
      <c r="AJ121" s="64">
        <v>45290</v>
      </c>
      <c r="AK121" s="44" t="s">
        <v>318</v>
      </c>
      <c r="AL121" s="44" t="s">
        <v>287</v>
      </c>
      <c r="AM121" s="43" t="s">
        <v>708</v>
      </c>
      <c r="AN121" s="43" t="s">
        <v>708</v>
      </c>
      <c r="AO121" s="43" t="s">
        <v>352</v>
      </c>
      <c r="AP121" s="43"/>
    </row>
    <row r="122" spans="1:42" s="1" customFormat="1" ht="105.75">
      <c r="A122" s="43" t="s">
        <v>152</v>
      </c>
      <c r="B122" s="60" t="s">
        <v>153</v>
      </c>
      <c r="C122" s="60">
        <v>329</v>
      </c>
      <c r="D122" s="251"/>
      <c r="E122" s="60" t="s">
        <v>70</v>
      </c>
      <c r="F122" s="44" t="s">
        <v>301</v>
      </c>
      <c r="G122" s="44" t="s">
        <v>752</v>
      </c>
      <c r="H122" s="33">
        <v>0.2</v>
      </c>
      <c r="I122" s="246"/>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33">
        <v>1</v>
      </c>
      <c r="AG122" s="60"/>
      <c r="AH122" s="31">
        <f t="shared" si="4"/>
        <v>1</v>
      </c>
      <c r="AI122" s="64">
        <v>45261</v>
      </c>
      <c r="AJ122" s="64">
        <v>45290</v>
      </c>
      <c r="AK122" s="43" t="s">
        <v>319</v>
      </c>
      <c r="AL122" s="44" t="s">
        <v>287</v>
      </c>
      <c r="AM122" s="43" t="s">
        <v>708</v>
      </c>
      <c r="AN122" s="43" t="s">
        <v>708</v>
      </c>
      <c r="AO122" s="43" t="s">
        <v>352</v>
      </c>
      <c r="AP122" s="43"/>
    </row>
    <row r="123" spans="1:42" s="1" customFormat="1" ht="162.75" customHeight="1">
      <c r="A123" s="43" t="s">
        <v>152</v>
      </c>
      <c r="B123" s="60" t="s">
        <v>153</v>
      </c>
      <c r="C123" s="60">
        <v>329</v>
      </c>
      <c r="D123" s="60" t="s">
        <v>70</v>
      </c>
      <c r="E123" s="60" t="s">
        <v>70</v>
      </c>
      <c r="F123" s="44" t="s">
        <v>320</v>
      </c>
      <c r="G123" s="50" t="s">
        <v>321</v>
      </c>
      <c r="H123" s="33">
        <v>0.1</v>
      </c>
      <c r="I123" s="265">
        <f>+H123+H124+H125+H126+H127+H128+H129+H130</f>
        <v>1</v>
      </c>
      <c r="J123" s="33"/>
      <c r="K123" s="33"/>
      <c r="L123" s="33"/>
      <c r="M123" s="33"/>
      <c r="N123" s="33"/>
      <c r="O123" s="33"/>
      <c r="P123" s="33"/>
      <c r="Q123" s="33"/>
      <c r="R123" s="33"/>
      <c r="S123" s="33"/>
      <c r="T123" s="33">
        <v>0.2</v>
      </c>
      <c r="U123" s="33"/>
      <c r="V123" s="33">
        <v>0.2</v>
      </c>
      <c r="W123" s="33"/>
      <c r="X123" s="33">
        <v>0.2</v>
      </c>
      <c r="Y123" s="33"/>
      <c r="Z123" s="33">
        <v>0.2</v>
      </c>
      <c r="AA123" s="33"/>
      <c r="AB123" s="33">
        <v>0.2</v>
      </c>
      <c r="AC123" s="33"/>
      <c r="AD123" s="33"/>
      <c r="AE123" s="33"/>
      <c r="AF123" s="33"/>
      <c r="AG123" s="33"/>
      <c r="AH123" s="31">
        <f t="shared" si="4"/>
        <v>1</v>
      </c>
      <c r="AI123" s="64">
        <v>45078</v>
      </c>
      <c r="AJ123" s="64">
        <v>45229</v>
      </c>
      <c r="AK123" s="44" t="s">
        <v>322</v>
      </c>
      <c r="AL123" s="44" t="s">
        <v>287</v>
      </c>
      <c r="AM123" s="43" t="s">
        <v>708</v>
      </c>
      <c r="AN123" s="43" t="s">
        <v>708</v>
      </c>
      <c r="AO123" s="43" t="s">
        <v>352</v>
      </c>
      <c r="AP123" s="43"/>
    </row>
    <row r="124" spans="1:42" s="1" customFormat="1" ht="118.5" customHeight="1">
      <c r="A124" s="72" t="s">
        <v>152</v>
      </c>
      <c r="B124" s="60" t="s">
        <v>153</v>
      </c>
      <c r="C124" s="60">
        <v>329</v>
      </c>
      <c r="D124" s="60" t="s">
        <v>70</v>
      </c>
      <c r="E124" s="60" t="s">
        <v>70</v>
      </c>
      <c r="F124" s="44" t="s">
        <v>320</v>
      </c>
      <c r="G124" s="50" t="s">
        <v>323</v>
      </c>
      <c r="H124" s="33">
        <v>0.1</v>
      </c>
      <c r="I124" s="266"/>
      <c r="J124" s="33"/>
      <c r="K124" s="33"/>
      <c r="L124" s="33"/>
      <c r="M124" s="33"/>
      <c r="N124" s="33"/>
      <c r="O124" s="33"/>
      <c r="P124" s="33">
        <v>0.25</v>
      </c>
      <c r="Q124" s="33"/>
      <c r="R124" s="33"/>
      <c r="S124" s="33"/>
      <c r="T124" s="33"/>
      <c r="U124" s="33"/>
      <c r="V124" s="33">
        <v>0.25</v>
      </c>
      <c r="W124" s="33"/>
      <c r="X124" s="33"/>
      <c r="Y124" s="33"/>
      <c r="Z124" s="33"/>
      <c r="AA124" s="33"/>
      <c r="AB124" s="33">
        <v>0.25</v>
      </c>
      <c r="AC124" s="33"/>
      <c r="AD124" s="33"/>
      <c r="AE124" s="33"/>
      <c r="AF124" s="33">
        <v>0.25</v>
      </c>
      <c r="AG124" s="33"/>
      <c r="AH124" s="31">
        <v>1</v>
      </c>
      <c r="AI124" s="64">
        <v>45017</v>
      </c>
      <c r="AJ124" s="64">
        <v>45290</v>
      </c>
      <c r="AK124" s="70" t="s">
        <v>324</v>
      </c>
      <c r="AL124" s="44" t="s">
        <v>287</v>
      </c>
      <c r="AM124" s="43" t="s">
        <v>708</v>
      </c>
      <c r="AN124" s="43" t="s">
        <v>708</v>
      </c>
      <c r="AO124" s="43" t="s">
        <v>352</v>
      </c>
      <c r="AP124" s="43"/>
    </row>
    <row r="125" spans="1:42" s="1" customFormat="1" ht="99.75" customHeight="1">
      <c r="A125" s="72" t="s">
        <v>152</v>
      </c>
      <c r="B125" s="60" t="s">
        <v>153</v>
      </c>
      <c r="C125" s="60">
        <v>329</v>
      </c>
      <c r="D125" s="60" t="s">
        <v>70</v>
      </c>
      <c r="E125" s="60" t="s">
        <v>70</v>
      </c>
      <c r="F125" s="44" t="s">
        <v>320</v>
      </c>
      <c r="G125" s="50" t="s">
        <v>325</v>
      </c>
      <c r="H125" s="33">
        <v>0.1</v>
      </c>
      <c r="I125" s="26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ref="AH125:AH126" si="5">+J125+L125+N125+P125+R125+T125+V125+X125+AB125+Z125+AD125+AF125</f>
        <v>1</v>
      </c>
      <c r="AI125" s="64">
        <v>44958</v>
      </c>
      <c r="AJ125" s="64">
        <v>45290</v>
      </c>
      <c r="AK125" s="70" t="s">
        <v>326</v>
      </c>
      <c r="AL125" s="44" t="s">
        <v>287</v>
      </c>
      <c r="AM125" s="43" t="s">
        <v>708</v>
      </c>
      <c r="AN125" s="43" t="s">
        <v>708</v>
      </c>
      <c r="AO125" s="43" t="s">
        <v>352</v>
      </c>
      <c r="AP125" s="43"/>
    </row>
    <row r="126" spans="1:42" s="1" customFormat="1" ht="87" customHeight="1">
      <c r="A126" s="72" t="s">
        <v>152</v>
      </c>
      <c r="B126" s="60" t="s">
        <v>153</v>
      </c>
      <c r="C126" s="60">
        <v>329</v>
      </c>
      <c r="D126" s="60" t="s">
        <v>70</v>
      </c>
      <c r="E126" s="60" t="s">
        <v>70</v>
      </c>
      <c r="F126" s="44" t="s">
        <v>320</v>
      </c>
      <c r="G126" s="50" t="s">
        <v>327</v>
      </c>
      <c r="H126" s="33">
        <v>0.1</v>
      </c>
      <c r="I126" s="266"/>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si="5"/>
        <v>1</v>
      </c>
      <c r="AI126" s="64">
        <v>44958</v>
      </c>
      <c r="AJ126" s="64">
        <v>45290</v>
      </c>
      <c r="AK126" s="82" t="s">
        <v>328</v>
      </c>
      <c r="AL126" s="44" t="s">
        <v>287</v>
      </c>
      <c r="AM126" s="43" t="s">
        <v>708</v>
      </c>
      <c r="AN126" s="43" t="s">
        <v>708</v>
      </c>
      <c r="AO126" s="43" t="s">
        <v>352</v>
      </c>
      <c r="AP126" s="43"/>
    </row>
    <row r="127" spans="1:42" s="1" customFormat="1" ht="98.25" customHeight="1">
      <c r="A127" s="72" t="s">
        <v>152</v>
      </c>
      <c r="B127" s="60" t="s">
        <v>153</v>
      </c>
      <c r="C127" s="60">
        <v>329</v>
      </c>
      <c r="D127" s="60" t="s">
        <v>70</v>
      </c>
      <c r="E127" s="60" t="s">
        <v>70</v>
      </c>
      <c r="F127" s="44" t="s">
        <v>320</v>
      </c>
      <c r="G127" s="50" t="s">
        <v>329</v>
      </c>
      <c r="H127" s="33">
        <v>0.1</v>
      </c>
      <c r="I127" s="266"/>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 t="shared" si="4"/>
        <v>1</v>
      </c>
      <c r="AI127" s="64">
        <v>44986</v>
      </c>
      <c r="AJ127" s="64">
        <v>45290</v>
      </c>
      <c r="AK127" s="50" t="s">
        <v>330</v>
      </c>
      <c r="AL127" s="44" t="s">
        <v>287</v>
      </c>
      <c r="AM127" s="43" t="s">
        <v>708</v>
      </c>
      <c r="AN127" s="43" t="s">
        <v>708</v>
      </c>
      <c r="AO127" s="43" t="s">
        <v>352</v>
      </c>
      <c r="AP127" s="43"/>
    </row>
    <row r="128" spans="1:42" s="1" customFormat="1" ht="86.25" customHeight="1">
      <c r="A128" s="72" t="s">
        <v>152</v>
      </c>
      <c r="B128" s="60" t="s">
        <v>153</v>
      </c>
      <c r="C128" s="60">
        <v>329</v>
      </c>
      <c r="D128" s="60" t="s">
        <v>70</v>
      </c>
      <c r="E128" s="60" t="s">
        <v>70</v>
      </c>
      <c r="F128" s="44" t="s">
        <v>320</v>
      </c>
      <c r="G128" s="44" t="s">
        <v>331</v>
      </c>
      <c r="H128" s="33">
        <v>0.1</v>
      </c>
      <c r="I128" s="266"/>
      <c r="J128" s="33"/>
      <c r="K128" s="33"/>
      <c r="L128" s="33"/>
      <c r="M128" s="33"/>
      <c r="N128" s="33"/>
      <c r="O128" s="33"/>
      <c r="P128" s="33"/>
      <c r="Q128" s="33"/>
      <c r="R128" s="33"/>
      <c r="S128" s="33"/>
      <c r="T128" s="33"/>
      <c r="U128" s="33"/>
      <c r="V128" s="33">
        <v>1</v>
      </c>
      <c r="W128" s="33"/>
      <c r="X128" s="33"/>
      <c r="Y128" s="33"/>
      <c r="Z128" s="33"/>
      <c r="AA128" s="33"/>
      <c r="AB128" s="33"/>
      <c r="AC128" s="33"/>
      <c r="AD128" s="33"/>
      <c r="AE128" s="33"/>
      <c r="AF128" s="33"/>
      <c r="AG128" s="33"/>
      <c r="AH128" s="31">
        <f t="shared" si="4"/>
        <v>1</v>
      </c>
      <c r="AI128" s="64">
        <v>45017</v>
      </c>
      <c r="AJ128" s="64">
        <v>45107</v>
      </c>
      <c r="AK128" s="44" t="s">
        <v>332</v>
      </c>
      <c r="AL128" s="44" t="s">
        <v>287</v>
      </c>
      <c r="AM128" s="43" t="s">
        <v>708</v>
      </c>
      <c r="AN128" s="43" t="s">
        <v>708</v>
      </c>
      <c r="AO128" s="43" t="s">
        <v>352</v>
      </c>
      <c r="AP128" s="43"/>
    </row>
    <row r="129" spans="1:42" s="1" customFormat="1" ht="96.75" customHeight="1">
      <c r="A129" s="72" t="s">
        <v>152</v>
      </c>
      <c r="B129" s="60" t="s">
        <v>153</v>
      </c>
      <c r="C129" s="60">
        <v>329</v>
      </c>
      <c r="D129" s="60" t="s">
        <v>70</v>
      </c>
      <c r="E129" s="60" t="s">
        <v>70</v>
      </c>
      <c r="F129" s="44" t="s">
        <v>320</v>
      </c>
      <c r="G129" s="50" t="s">
        <v>333</v>
      </c>
      <c r="H129" s="33">
        <v>0.2</v>
      </c>
      <c r="I129" s="266"/>
      <c r="J129" s="33"/>
      <c r="K129" s="33"/>
      <c r="L129" s="33"/>
      <c r="M129" s="33"/>
      <c r="N129" s="33"/>
      <c r="O129" s="33"/>
      <c r="P129" s="33"/>
      <c r="Q129" s="33"/>
      <c r="R129" s="33"/>
      <c r="S129" s="33"/>
      <c r="T129" s="33">
        <v>0.2</v>
      </c>
      <c r="U129" s="33"/>
      <c r="V129" s="33">
        <v>0.2</v>
      </c>
      <c r="W129" s="33"/>
      <c r="X129" s="33">
        <v>0.2</v>
      </c>
      <c r="Y129" s="33"/>
      <c r="Z129" s="33">
        <v>0.2</v>
      </c>
      <c r="AA129" s="33"/>
      <c r="AB129" s="33">
        <v>0.2</v>
      </c>
      <c r="AC129" s="33"/>
      <c r="AD129" s="33"/>
      <c r="AE129" s="33"/>
      <c r="AF129" s="33"/>
      <c r="AG129" s="33"/>
      <c r="AH129" s="31">
        <f t="shared" si="4"/>
        <v>1</v>
      </c>
      <c r="AI129" s="64">
        <v>45078</v>
      </c>
      <c r="AJ129" s="64">
        <v>45229</v>
      </c>
      <c r="AK129" s="43" t="s">
        <v>334</v>
      </c>
      <c r="AL129" s="44" t="s">
        <v>287</v>
      </c>
      <c r="AM129" s="43" t="s">
        <v>708</v>
      </c>
      <c r="AN129" s="43" t="s">
        <v>708</v>
      </c>
      <c r="AO129" s="43" t="s">
        <v>352</v>
      </c>
      <c r="AP129" s="43"/>
    </row>
    <row r="130" spans="1:42" s="1" customFormat="1" ht="93.75" customHeight="1">
      <c r="A130" s="72" t="s">
        <v>152</v>
      </c>
      <c r="B130" s="60" t="s">
        <v>153</v>
      </c>
      <c r="C130" s="60">
        <v>329</v>
      </c>
      <c r="D130" s="60" t="s">
        <v>70</v>
      </c>
      <c r="E130" s="60" t="s">
        <v>70</v>
      </c>
      <c r="F130" s="44" t="s">
        <v>320</v>
      </c>
      <c r="G130" s="50" t="s">
        <v>335</v>
      </c>
      <c r="H130" s="33">
        <v>0.2</v>
      </c>
      <c r="I130" s="267"/>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+J130+L130+N130+P130+R130+T130+V130+X130+Z130+AB130+AD130+AF130</f>
        <v>1</v>
      </c>
      <c r="AI130" s="64">
        <v>44986</v>
      </c>
      <c r="AJ130" s="64">
        <v>45290</v>
      </c>
      <c r="AK130" s="82" t="s">
        <v>336</v>
      </c>
      <c r="AL130" s="70" t="s">
        <v>287</v>
      </c>
      <c r="AM130" s="43" t="s">
        <v>708</v>
      </c>
      <c r="AN130" s="43" t="s">
        <v>708</v>
      </c>
      <c r="AO130" s="43" t="s">
        <v>352</v>
      </c>
      <c r="AP130" s="43"/>
    </row>
    <row r="131" spans="1:42" s="1" customFormat="1" ht="117" customHeight="1">
      <c r="A131" s="43" t="s">
        <v>40</v>
      </c>
      <c r="B131" s="60" t="s">
        <v>203</v>
      </c>
      <c r="C131" s="60">
        <v>415</v>
      </c>
      <c r="D131" s="60" t="s">
        <v>70</v>
      </c>
      <c r="E131" s="60" t="s">
        <v>70</v>
      </c>
      <c r="F131" s="44" t="s">
        <v>337</v>
      </c>
      <c r="G131" s="44" t="s">
        <v>338</v>
      </c>
      <c r="H131" s="33">
        <v>0.5</v>
      </c>
      <c r="I131" s="246">
        <f>SUM(H131:H132)</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4"/>
        <v>1</v>
      </c>
      <c r="AI131" s="64">
        <v>45078</v>
      </c>
      <c r="AJ131" s="64">
        <v>45260</v>
      </c>
      <c r="AK131" s="44" t="s">
        <v>339</v>
      </c>
      <c r="AL131" s="44" t="s">
        <v>287</v>
      </c>
      <c r="AM131" s="43" t="s">
        <v>708</v>
      </c>
      <c r="AN131" s="43" t="s">
        <v>708</v>
      </c>
      <c r="AO131" s="43" t="s">
        <v>352</v>
      </c>
      <c r="AP131" s="43"/>
    </row>
    <row r="132" spans="1:42" s="1" customFormat="1" ht="127.5" customHeight="1">
      <c r="A132" s="43" t="s">
        <v>40</v>
      </c>
      <c r="B132" s="60" t="s">
        <v>203</v>
      </c>
      <c r="C132" s="60">
        <v>415</v>
      </c>
      <c r="D132" s="60" t="s">
        <v>70</v>
      </c>
      <c r="E132" s="60" t="s">
        <v>70</v>
      </c>
      <c r="F132" s="44" t="s">
        <v>337</v>
      </c>
      <c r="G132" s="44" t="s">
        <v>340</v>
      </c>
      <c r="H132" s="33">
        <v>0.5</v>
      </c>
      <c r="I132" s="246"/>
      <c r="J132" s="60"/>
      <c r="K132" s="60"/>
      <c r="L132" s="60"/>
      <c r="M132" s="60"/>
      <c r="N132" s="33">
        <v>0.25</v>
      </c>
      <c r="O132" s="33"/>
      <c r="P132" s="33"/>
      <c r="Q132" s="33"/>
      <c r="R132" s="33"/>
      <c r="S132" s="33"/>
      <c r="T132" s="33">
        <v>0.25</v>
      </c>
      <c r="U132" s="33"/>
      <c r="V132" s="33"/>
      <c r="W132" s="33"/>
      <c r="X132" s="33"/>
      <c r="Y132" s="33"/>
      <c r="Z132" s="33">
        <v>0.25</v>
      </c>
      <c r="AA132" s="33"/>
      <c r="AB132" s="33"/>
      <c r="AC132" s="33"/>
      <c r="AD132" s="33"/>
      <c r="AE132" s="33"/>
      <c r="AF132" s="33">
        <v>0.25</v>
      </c>
      <c r="AG132" s="33"/>
      <c r="AH132" s="31">
        <f t="shared" si="4"/>
        <v>1</v>
      </c>
      <c r="AI132" s="64">
        <v>44986</v>
      </c>
      <c r="AJ132" s="64">
        <v>45290</v>
      </c>
      <c r="AK132" s="43" t="s">
        <v>341</v>
      </c>
      <c r="AL132" s="44" t="s">
        <v>287</v>
      </c>
      <c r="AM132" s="43" t="s">
        <v>708</v>
      </c>
      <c r="AN132" s="43" t="s">
        <v>708</v>
      </c>
      <c r="AO132" s="43" t="s">
        <v>352</v>
      </c>
      <c r="AP132" s="43"/>
    </row>
    <row r="133" spans="1:42" s="1" customFormat="1" ht="133.5" customHeight="1">
      <c r="A133" s="43" t="s">
        <v>40</v>
      </c>
      <c r="B133" s="60" t="s">
        <v>203</v>
      </c>
      <c r="C133" s="60">
        <v>415</v>
      </c>
      <c r="D133" s="60" t="s">
        <v>70</v>
      </c>
      <c r="E133" s="60" t="s">
        <v>70</v>
      </c>
      <c r="F133" s="44" t="s">
        <v>342</v>
      </c>
      <c r="G133" s="44" t="s">
        <v>343</v>
      </c>
      <c r="H133" s="33">
        <v>1</v>
      </c>
      <c r="I133" s="33">
        <f>SUM(H133:H133)</f>
        <v>1</v>
      </c>
      <c r="J133" s="33">
        <v>0.08</v>
      </c>
      <c r="K133" s="33"/>
      <c r="L133" s="33">
        <v>0.08</v>
      </c>
      <c r="M133" s="33"/>
      <c r="N133" s="33">
        <v>0.09</v>
      </c>
      <c r="O133" s="33"/>
      <c r="P133" s="33">
        <v>0.08</v>
      </c>
      <c r="Q133" s="33"/>
      <c r="R133" s="33">
        <v>0.08</v>
      </c>
      <c r="S133" s="33"/>
      <c r="T133" s="33">
        <v>0.09</v>
      </c>
      <c r="U133" s="33"/>
      <c r="V133" s="33">
        <v>0.08</v>
      </c>
      <c r="W133" s="33"/>
      <c r="X133" s="33">
        <v>0.08</v>
      </c>
      <c r="Y133" s="33"/>
      <c r="Z133" s="33">
        <v>0.09</v>
      </c>
      <c r="AA133" s="33"/>
      <c r="AB133" s="33">
        <v>0.08</v>
      </c>
      <c r="AC133" s="33"/>
      <c r="AD133" s="33">
        <v>0.08</v>
      </c>
      <c r="AE133" s="33"/>
      <c r="AF133" s="33">
        <v>0.09</v>
      </c>
      <c r="AG133" s="33"/>
      <c r="AH133" s="31">
        <f t="shared" si="4"/>
        <v>0.99999999999999978</v>
      </c>
      <c r="AI133" s="64">
        <v>44928</v>
      </c>
      <c r="AJ133" s="64">
        <v>45290</v>
      </c>
      <c r="AK133" s="43" t="s">
        <v>344</v>
      </c>
      <c r="AL133" s="44" t="s">
        <v>287</v>
      </c>
      <c r="AM133" s="43" t="s">
        <v>708</v>
      </c>
      <c r="AN133" s="43" t="s">
        <v>708</v>
      </c>
      <c r="AO133" s="43" t="s">
        <v>352</v>
      </c>
      <c r="AP133" s="43"/>
    </row>
    <row r="134" spans="1:42" s="1" customFormat="1" ht="137.25">
      <c r="A134" s="43" t="s">
        <v>40</v>
      </c>
      <c r="B134" s="60" t="s">
        <v>203</v>
      </c>
      <c r="C134" s="60">
        <v>423</v>
      </c>
      <c r="D134" s="60" t="s">
        <v>70</v>
      </c>
      <c r="E134" s="60" t="s">
        <v>70</v>
      </c>
      <c r="F134" s="44" t="s">
        <v>345</v>
      </c>
      <c r="G134" s="44" t="s">
        <v>346</v>
      </c>
      <c r="H134" s="33">
        <v>1</v>
      </c>
      <c r="I134" s="33">
        <f>+H134</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4"/>
        <v>1</v>
      </c>
      <c r="AI134" s="64">
        <v>45078</v>
      </c>
      <c r="AJ134" s="64">
        <v>45260</v>
      </c>
      <c r="AK134" s="43" t="s">
        <v>347</v>
      </c>
      <c r="AL134" s="44" t="s">
        <v>287</v>
      </c>
      <c r="AM134" s="43" t="s">
        <v>708</v>
      </c>
      <c r="AN134" s="43" t="s">
        <v>708</v>
      </c>
      <c r="AO134" s="43" t="s">
        <v>352</v>
      </c>
      <c r="AP134" s="43"/>
    </row>
    <row r="135" spans="1:42" s="95" customFormat="1" ht="57">
      <c r="A135" s="82" t="s">
        <v>152</v>
      </c>
      <c r="B135" s="75" t="s">
        <v>153</v>
      </c>
      <c r="C135" s="90">
        <v>329</v>
      </c>
      <c r="D135" s="298">
        <v>107</v>
      </c>
      <c r="E135" s="295">
        <v>1092564000</v>
      </c>
      <c r="F135" s="70" t="s">
        <v>404</v>
      </c>
      <c r="G135" s="70" t="s">
        <v>410</v>
      </c>
      <c r="H135" s="92">
        <v>0.25</v>
      </c>
      <c r="I135" s="292">
        <f>+H135+H136+H137+H138+H140+H142</f>
        <v>1</v>
      </c>
      <c r="J135" s="91"/>
      <c r="K135" s="91"/>
      <c r="L135" s="92">
        <v>0.5</v>
      </c>
      <c r="M135" s="91"/>
      <c r="N135" s="92">
        <v>0.5</v>
      </c>
      <c r="O135" s="91"/>
      <c r="P135" s="91"/>
      <c r="Q135" s="91"/>
      <c r="R135" s="91"/>
      <c r="S135" s="91"/>
      <c r="T135" s="91"/>
      <c r="U135" s="91"/>
      <c r="V135" s="91"/>
      <c r="W135" s="91"/>
      <c r="X135" s="93"/>
      <c r="Y135" s="93"/>
      <c r="Z135" s="91"/>
      <c r="AA135" s="93"/>
      <c r="AB135" s="91"/>
      <c r="AC135" s="91"/>
      <c r="AD135" s="91"/>
      <c r="AE135" s="91"/>
      <c r="AF135" s="91"/>
      <c r="AG135" s="91"/>
      <c r="AH135" s="92">
        <f>SUM(J135:AG135)</f>
        <v>1</v>
      </c>
      <c r="AI135" s="100">
        <v>44958</v>
      </c>
      <c r="AJ135" s="100">
        <v>45016</v>
      </c>
      <c r="AK135" s="90" t="s">
        <v>411</v>
      </c>
      <c r="AL135" s="90" t="s">
        <v>402</v>
      </c>
      <c r="AM135" s="43" t="s">
        <v>709</v>
      </c>
      <c r="AN135" s="94" t="s">
        <v>868</v>
      </c>
      <c r="AO135" s="94" t="s">
        <v>352</v>
      </c>
      <c r="AP135" s="94"/>
    </row>
    <row r="136" spans="1:42" s="95" customFormat="1" ht="45" customHeight="1">
      <c r="A136" s="82" t="s">
        <v>152</v>
      </c>
      <c r="B136" s="75" t="s">
        <v>153</v>
      </c>
      <c r="C136" s="90">
        <v>329</v>
      </c>
      <c r="D136" s="299"/>
      <c r="E136" s="296"/>
      <c r="F136" s="70" t="s">
        <v>404</v>
      </c>
      <c r="G136" s="70" t="s">
        <v>412</v>
      </c>
      <c r="H136" s="92">
        <v>0.1</v>
      </c>
      <c r="I136" s="299"/>
      <c r="J136" s="91"/>
      <c r="K136" s="91"/>
      <c r="L136" s="91"/>
      <c r="M136" s="91"/>
      <c r="N136" s="92">
        <v>0.5</v>
      </c>
      <c r="O136" s="91"/>
      <c r="P136" s="92">
        <v>0.5</v>
      </c>
      <c r="Q136" s="91"/>
      <c r="R136" s="91"/>
      <c r="S136" s="91"/>
      <c r="T136" s="91"/>
      <c r="U136" s="91"/>
      <c r="V136" s="91"/>
      <c r="W136" s="91"/>
      <c r="X136" s="93"/>
      <c r="Y136" s="93"/>
      <c r="Z136" s="91"/>
      <c r="AA136" s="93"/>
      <c r="AB136" s="91"/>
      <c r="AC136" s="91"/>
      <c r="AD136" s="91"/>
      <c r="AE136" s="91"/>
      <c r="AF136" s="91"/>
      <c r="AG136" s="91"/>
      <c r="AH136" s="92">
        <f>SUM(J136:AG136)</f>
        <v>1</v>
      </c>
      <c r="AI136" s="100">
        <v>44986</v>
      </c>
      <c r="AJ136" s="100">
        <v>45046</v>
      </c>
      <c r="AK136" s="70" t="s">
        <v>413</v>
      </c>
      <c r="AL136" s="90" t="s">
        <v>402</v>
      </c>
      <c r="AM136" s="43" t="s">
        <v>709</v>
      </c>
      <c r="AN136" s="94" t="s">
        <v>868</v>
      </c>
      <c r="AO136" s="94" t="s">
        <v>352</v>
      </c>
      <c r="AP136" s="94"/>
    </row>
    <row r="137" spans="1:42" s="95" customFormat="1" ht="75.75" customHeight="1">
      <c r="A137" s="82" t="s">
        <v>152</v>
      </c>
      <c r="B137" s="75" t="s">
        <v>153</v>
      </c>
      <c r="C137" s="90">
        <v>329</v>
      </c>
      <c r="D137" s="299"/>
      <c r="E137" s="296"/>
      <c r="F137" s="70" t="s">
        <v>404</v>
      </c>
      <c r="G137" s="70" t="s">
        <v>415</v>
      </c>
      <c r="H137" s="92">
        <v>0.2</v>
      </c>
      <c r="I137" s="299"/>
      <c r="J137" s="91"/>
      <c r="K137" s="91"/>
      <c r="L137" s="91"/>
      <c r="M137" s="91"/>
      <c r="N137" s="91"/>
      <c r="O137" s="91"/>
      <c r="P137" s="91"/>
      <c r="Q137" s="91"/>
      <c r="R137" s="92">
        <v>0.5</v>
      </c>
      <c r="S137" s="91"/>
      <c r="T137" s="92">
        <v>0.5</v>
      </c>
      <c r="U137" s="91"/>
      <c r="V137" s="91"/>
      <c r="W137" s="91"/>
      <c r="X137" s="93"/>
      <c r="Y137" s="93"/>
      <c r="Z137" s="91"/>
      <c r="AA137" s="93"/>
      <c r="AB137" s="91"/>
      <c r="AC137" s="91"/>
      <c r="AD137" s="91"/>
      <c r="AE137" s="91"/>
      <c r="AF137" s="91"/>
      <c r="AG137" s="91"/>
      <c r="AH137" s="92">
        <f>SUM(J137:AG137)</f>
        <v>1</v>
      </c>
      <c r="AI137" s="100">
        <v>45047</v>
      </c>
      <c r="AJ137" s="100">
        <v>45107</v>
      </c>
      <c r="AK137" s="101" t="s">
        <v>416</v>
      </c>
      <c r="AL137" s="90" t="s">
        <v>402</v>
      </c>
      <c r="AM137" s="43" t="s">
        <v>709</v>
      </c>
      <c r="AN137" s="94" t="s">
        <v>868</v>
      </c>
      <c r="AO137" s="94" t="s">
        <v>352</v>
      </c>
      <c r="AP137" s="94"/>
    </row>
    <row r="138" spans="1:42" s="95" customFormat="1" ht="74.099999999999994" customHeight="1">
      <c r="A138" s="82" t="s">
        <v>152</v>
      </c>
      <c r="B138" s="75" t="s">
        <v>153</v>
      </c>
      <c r="C138" s="90">
        <v>329</v>
      </c>
      <c r="D138" s="299"/>
      <c r="E138" s="296"/>
      <c r="F138" s="70" t="s">
        <v>404</v>
      </c>
      <c r="G138" s="70" t="s">
        <v>418</v>
      </c>
      <c r="H138" s="92">
        <v>0.15</v>
      </c>
      <c r="I138" s="299"/>
      <c r="J138" s="91"/>
      <c r="K138" s="91"/>
      <c r="L138" s="91"/>
      <c r="M138" s="91"/>
      <c r="N138" s="91"/>
      <c r="O138" s="91"/>
      <c r="P138" s="91"/>
      <c r="Q138" s="91"/>
      <c r="R138" s="91"/>
      <c r="S138" s="91"/>
      <c r="T138" s="91"/>
      <c r="U138" s="91"/>
      <c r="V138" s="92">
        <v>0.5</v>
      </c>
      <c r="W138" s="91"/>
      <c r="X138" s="96">
        <v>0.5</v>
      </c>
      <c r="Y138" s="93"/>
      <c r="Z138" s="91"/>
      <c r="AA138" s="93"/>
      <c r="AB138" s="91"/>
      <c r="AC138" s="91"/>
      <c r="AD138" s="91"/>
      <c r="AE138" s="91"/>
      <c r="AF138" s="91"/>
      <c r="AG138" s="91"/>
      <c r="AH138" s="92">
        <f>SUM(J138:AG138)</f>
        <v>1</v>
      </c>
      <c r="AI138" s="100">
        <v>45108</v>
      </c>
      <c r="AJ138" s="100">
        <v>45169</v>
      </c>
      <c r="AK138" s="101" t="s">
        <v>419</v>
      </c>
      <c r="AL138" s="90" t="s">
        <v>402</v>
      </c>
      <c r="AM138" s="43" t="s">
        <v>709</v>
      </c>
      <c r="AN138" s="94" t="s">
        <v>868</v>
      </c>
      <c r="AO138" s="94" t="s">
        <v>352</v>
      </c>
      <c r="AP138" s="308" t="s">
        <v>879</v>
      </c>
    </row>
    <row r="139" spans="1:42" s="95" customFormat="1" ht="74.099999999999994" customHeight="1">
      <c r="A139" s="230" t="s">
        <v>152</v>
      </c>
      <c r="B139" s="231" t="s">
        <v>153</v>
      </c>
      <c r="C139" s="232">
        <v>329</v>
      </c>
      <c r="D139" s="299"/>
      <c r="E139" s="296"/>
      <c r="F139" s="233" t="s">
        <v>404</v>
      </c>
      <c r="G139" s="233" t="s">
        <v>418</v>
      </c>
      <c r="H139" s="234">
        <v>0.15</v>
      </c>
      <c r="I139" s="299"/>
      <c r="J139" s="235"/>
      <c r="K139" s="235"/>
      <c r="L139" s="235"/>
      <c r="M139" s="235"/>
      <c r="N139" s="235"/>
      <c r="O139" s="235"/>
      <c r="P139" s="235"/>
      <c r="Q139" s="235"/>
      <c r="R139" s="235"/>
      <c r="S139" s="235"/>
      <c r="T139" s="235"/>
      <c r="U139" s="235"/>
      <c r="V139" s="234">
        <v>0.5</v>
      </c>
      <c r="W139" s="235"/>
      <c r="X139" s="239">
        <v>0.25</v>
      </c>
      <c r="Y139" s="240"/>
      <c r="Z139" s="241">
        <v>0.25</v>
      </c>
      <c r="AA139" s="232"/>
      <c r="AB139" s="235"/>
      <c r="AC139" s="235"/>
      <c r="AD139" s="235"/>
      <c r="AE139" s="235"/>
      <c r="AF139" s="235"/>
      <c r="AG139" s="235"/>
      <c r="AH139" s="234">
        <f>SUM(J139:AG139)</f>
        <v>1</v>
      </c>
      <c r="AI139" s="236">
        <v>45108</v>
      </c>
      <c r="AJ139" s="242">
        <v>45199</v>
      </c>
      <c r="AK139" s="237" t="s">
        <v>419</v>
      </c>
      <c r="AL139" s="232" t="s">
        <v>402</v>
      </c>
      <c r="AM139" s="106" t="s">
        <v>709</v>
      </c>
      <c r="AN139" s="238" t="s">
        <v>868</v>
      </c>
      <c r="AO139" s="238" t="s">
        <v>352</v>
      </c>
      <c r="AP139" s="309"/>
    </row>
    <row r="140" spans="1:42" s="95" customFormat="1" ht="85.5">
      <c r="A140" s="82" t="s">
        <v>152</v>
      </c>
      <c r="B140" s="75" t="s">
        <v>153</v>
      </c>
      <c r="C140" s="90">
        <v>329</v>
      </c>
      <c r="D140" s="299"/>
      <c r="E140" s="296"/>
      <c r="F140" s="70" t="s">
        <v>404</v>
      </c>
      <c r="G140" s="70" t="s">
        <v>407</v>
      </c>
      <c r="H140" s="292">
        <v>0.25</v>
      </c>
      <c r="I140" s="299"/>
      <c r="J140" s="97"/>
      <c r="K140" s="91"/>
      <c r="L140" s="98">
        <v>0.15</v>
      </c>
      <c r="M140" s="91"/>
      <c r="N140" s="92">
        <v>0.15</v>
      </c>
      <c r="O140" s="91"/>
      <c r="P140" s="92">
        <v>0.35</v>
      </c>
      <c r="Q140" s="91"/>
      <c r="R140" s="92">
        <v>0.35</v>
      </c>
      <c r="S140" s="91"/>
      <c r="T140" s="91"/>
      <c r="U140" s="91"/>
      <c r="V140" s="91"/>
      <c r="W140" s="91"/>
      <c r="X140" s="93"/>
      <c r="Y140" s="93"/>
      <c r="Z140" s="91"/>
      <c r="AA140" s="93"/>
      <c r="AB140" s="91"/>
      <c r="AC140" s="91"/>
      <c r="AD140" s="91"/>
      <c r="AE140" s="91"/>
      <c r="AF140" s="91"/>
      <c r="AG140" s="91"/>
      <c r="AH140" s="92">
        <f t="shared" ref="AH140:AH150" si="6">SUM(J140:AG140)</f>
        <v>0.99999999999999989</v>
      </c>
      <c r="AI140" s="100">
        <v>44932</v>
      </c>
      <c r="AJ140" s="100">
        <v>45077</v>
      </c>
      <c r="AK140" s="70" t="s">
        <v>408</v>
      </c>
      <c r="AL140" s="90" t="s">
        <v>402</v>
      </c>
      <c r="AM140" s="43" t="s">
        <v>709</v>
      </c>
      <c r="AN140" s="94" t="s">
        <v>868</v>
      </c>
      <c r="AO140" s="94" t="s">
        <v>352</v>
      </c>
      <c r="AP140" s="94"/>
    </row>
    <row r="141" spans="1:42" s="95" customFormat="1" ht="85.5">
      <c r="A141" s="82" t="s">
        <v>152</v>
      </c>
      <c r="B141" s="75" t="s">
        <v>153</v>
      </c>
      <c r="C141" s="90">
        <v>329</v>
      </c>
      <c r="D141" s="299"/>
      <c r="E141" s="296"/>
      <c r="F141" s="70" t="s">
        <v>404</v>
      </c>
      <c r="G141" s="70" t="s">
        <v>420</v>
      </c>
      <c r="H141" s="293"/>
      <c r="I141" s="299"/>
      <c r="J141" s="91"/>
      <c r="K141" s="91"/>
      <c r="L141" s="91"/>
      <c r="M141" s="91"/>
      <c r="N141" s="91"/>
      <c r="O141" s="91"/>
      <c r="P141" s="91"/>
      <c r="Q141" s="91"/>
      <c r="R141" s="91"/>
      <c r="S141" s="91"/>
      <c r="T141" s="91"/>
      <c r="U141" s="91"/>
      <c r="V141" s="92"/>
      <c r="W141" s="91"/>
      <c r="X141" s="96"/>
      <c r="Y141" s="93"/>
      <c r="Z141" s="92">
        <v>0.2</v>
      </c>
      <c r="AA141" s="93"/>
      <c r="AB141" s="92">
        <v>0.4</v>
      </c>
      <c r="AC141" s="91"/>
      <c r="AD141" s="92">
        <v>0.4</v>
      </c>
      <c r="AE141" s="91"/>
      <c r="AF141" s="91"/>
      <c r="AG141" s="91"/>
      <c r="AH141" s="92">
        <f>SUM(J141:AG141)</f>
        <v>1</v>
      </c>
      <c r="AI141" s="100">
        <v>45170</v>
      </c>
      <c r="AJ141" s="100">
        <v>45260</v>
      </c>
      <c r="AK141" s="70" t="s">
        <v>421</v>
      </c>
      <c r="AL141" s="90" t="s">
        <v>402</v>
      </c>
      <c r="AM141" s="43" t="s">
        <v>709</v>
      </c>
      <c r="AN141" s="94" t="s">
        <v>868</v>
      </c>
      <c r="AO141" s="94" t="s">
        <v>352</v>
      </c>
      <c r="AP141" s="94"/>
    </row>
    <row r="142" spans="1:42" s="95" customFormat="1" ht="57">
      <c r="A142" s="82" t="s">
        <v>152</v>
      </c>
      <c r="B142" s="75" t="s">
        <v>153</v>
      </c>
      <c r="C142" s="90">
        <v>329</v>
      </c>
      <c r="D142" s="299"/>
      <c r="E142" s="296"/>
      <c r="F142" s="70" t="s">
        <v>404</v>
      </c>
      <c r="G142" s="70" t="s">
        <v>742</v>
      </c>
      <c r="H142" s="292">
        <v>0.05</v>
      </c>
      <c r="I142" s="299"/>
      <c r="J142" s="92"/>
      <c r="K142" s="91"/>
      <c r="L142" s="92">
        <v>1</v>
      </c>
      <c r="M142" s="91"/>
      <c r="N142" s="91"/>
      <c r="O142" s="91"/>
      <c r="P142" s="91"/>
      <c r="Q142" s="91"/>
      <c r="R142" s="91"/>
      <c r="S142" s="91"/>
      <c r="T142" s="91"/>
      <c r="U142" s="91"/>
      <c r="V142" s="91"/>
      <c r="W142" s="91"/>
      <c r="X142" s="93"/>
      <c r="Y142" s="93"/>
      <c r="Z142" s="91"/>
      <c r="AA142" s="93"/>
      <c r="AB142" s="91"/>
      <c r="AC142" s="91"/>
      <c r="AD142" s="91"/>
      <c r="AE142" s="91"/>
      <c r="AF142" s="91"/>
      <c r="AG142" s="91"/>
      <c r="AH142" s="92">
        <f>SUM(J142:AG142)</f>
        <v>1</v>
      </c>
      <c r="AI142" s="100">
        <v>44958</v>
      </c>
      <c r="AJ142" s="100">
        <v>44985</v>
      </c>
      <c r="AK142" s="101" t="s">
        <v>405</v>
      </c>
      <c r="AL142" s="90" t="s">
        <v>402</v>
      </c>
      <c r="AM142" s="43" t="s">
        <v>709</v>
      </c>
      <c r="AN142" s="94" t="s">
        <v>868</v>
      </c>
      <c r="AO142" s="94" t="s">
        <v>352</v>
      </c>
      <c r="AP142" s="94"/>
    </row>
    <row r="143" spans="1:42" s="95" customFormat="1" ht="57">
      <c r="A143" s="82" t="s">
        <v>152</v>
      </c>
      <c r="B143" s="75" t="s">
        <v>153</v>
      </c>
      <c r="C143" s="90">
        <v>329</v>
      </c>
      <c r="D143" s="299"/>
      <c r="E143" s="296"/>
      <c r="F143" s="70" t="s">
        <v>404</v>
      </c>
      <c r="G143" s="70" t="s">
        <v>743</v>
      </c>
      <c r="H143" s="294"/>
      <c r="I143" s="299"/>
      <c r="J143" s="91"/>
      <c r="K143" s="91"/>
      <c r="L143" s="91"/>
      <c r="M143" s="91"/>
      <c r="N143" s="92">
        <v>0.2</v>
      </c>
      <c r="O143" s="91"/>
      <c r="P143" s="92">
        <v>0.4</v>
      </c>
      <c r="Q143" s="91"/>
      <c r="R143" s="92">
        <v>0.4</v>
      </c>
      <c r="S143" s="91"/>
      <c r="T143" s="91"/>
      <c r="U143" s="91"/>
      <c r="V143" s="91"/>
      <c r="W143" s="91"/>
      <c r="X143" s="93"/>
      <c r="Y143" s="93"/>
      <c r="Z143" s="91"/>
      <c r="AA143" s="93"/>
      <c r="AB143" s="91"/>
      <c r="AC143" s="91"/>
      <c r="AD143" s="91"/>
      <c r="AE143" s="91"/>
      <c r="AF143" s="91"/>
      <c r="AG143" s="91"/>
      <c r="AH143" s="92">
        <f t="shared" ref="AH143" si="7">SUM(J143:AG143)</f>
        <v>1</v>
      </c>
      <c r="AI143" s="100">
        <v>44986</v>
      </c>
      <c r="AJ143" s="100">
        <v>45077</v>
      </c>
      <c r="AK143" s="90" t="s">
        <v>409</v>
      </c>
      <c r="AL143" s="90" t="s">
        <v>402</v>
      </c>
      <c r="AM143" s="43" t="s">
        <v>709</v>
      </c>
      <c r="AN143" s="94" t="s">
        <v>868</v>
      </c>
      <c r="AO143" s="94" t="s">
        <v>352</v>
      </c>
      <c r="AP143" s="94"/>
    </row>
    <row r="144" spans="1:42" s="95" customFormat="1" ht="57">
      <c r="A144" s="82" t="s">
        <v>152</v>
      </c>
      <c r="B144" s="75" t="s">
        <v>153</v>
      </c>
      <c r="C144" s="90">
        <v>329</v>
      </c>
      <c r="D144" s="300"/>
      <c r="E144" s="297"/>
      <c r="F144" s="70" t="s">
        <v>404</v>
      </c>
      <c r="G144" s="70" t="s">
        <v>422</v>
      </c>
      <c r="H144" s="293"/>
      <c r="I144" s="300"/>
      <c r="J144" s="91"/>
      <c r="K144" s="91"/>
      <c r="L144" s="91"/>
      <c r="M144" s="91"/>
      <c r="N144" s="91"/>
      <c r="O144" s="91"/>
      <c r="P144" s="91"/>
      <c r="Q144" s="91"/>
      <c r="R144" s="91"/>
      <c r="S144" s="91"/>
      <c r="T144" s="91"/>
      <c r="U144" s="91"/>
      <c r="V144" s="91"/>
      <c r="W144" s="91"/>
      <c r="X144" s="93"/>
      <c r="Y144" s="93"/>
      <c r="Z144" s="92"/>
      <c r="AA144" s="93"/>
      <c r="AB144" s="91"/>
      <c r="AC144" s="91"/>
      <c r="AD144" s="92">
        <v>0.4</v>
      </c>
      <c r="AE144" s="91"/>
      <c r="AF144" s="92">
        <v>0.6</v>
      </c>
      <c r="AG144" s="91"/>
      <c r="AH144" s="92">
        <f>SUM(J144:AG144)</f>
        <v>1</v>
      </c>
      <c r="AI144" s="100">
        <v>45231</v>
      </c>
      <c r="AJ144" s="100">
        <v>45275</v>
      </c>
      <c r="AK144" s="101" t="s">
        <v>423</v>
      </c>
      <c r="AL144" s="90" t="s">
        <v>402</v>
      </c>
      <c r="AM144" s="43" t="s">
        <v>709</v>
      </c>
      <c r="AN144" s="94" t="s">
        <v>868</v>
      </c>
      <c r="AO144" s="94" t="s">
        <v>352</v>
      </c>
      <c r="AP144" s="94"/>
    </row>
    <row r="145" spans="1:42" s="95" customFormat="1" ht="57">
      <c r="A145" s="82" t="s">
        <v>152</v>
      </c>
      <c r="B145" s="75" t="s">
        <v>153</v>
      </c>
      <c r="C145" s="90">
        <v>329</v>
      </c>
      <c r="D145" s="91" t="s">
        <v>70</v>
      </c>
      <c r="E145" s="90" t="s">
        <v>70</v>
      </c>
      <c r="F145" s="70" t="s">
        <v>399</v>
      </c>
      <c r="G145" s="70" t="s">
        <v>400</v>
      </c>
      <c r="H145" s="92">
        <v>0.1</v>
      </c>
      <c r="I145" s="292">
        <f>+H145+H146+H147+H148+H149+H150</f>
        <v>1</v>
      </c>
      <c r="J145" s="92"/>
      <c r="K145" s="91"/>
      <c r="L145" s="92">
        <v>1</v>
      </c>
      <c r="M145" s="91"/>
      <c r="N145" s="91"/>
      <c r="O145" s="91"/>
      <c r="P145" s="91"/>
      <c r="Q145" s="91"/>
      <c r="R145" s="91"/>
      <c r="S145" s="91"/>
      <c r="T145" s="91"/>
      <c r="U145" s="91"/>
      <c r="V145" s="91"/>
      <c r="W145" s="91"/>
      <c r="X145" s="93"/>
      <c r="Y145" s="93"/>
      <c r="Z145" s="91"/>
      <c r="AA145" s="93"/>
      <c r="AB145" s="91"/>
      <c r="AC145" s="91"/>
      <c r="AD145" s="91"/>
      <c r="AE145" s="91"/>
      <c r="AF145" s="91"/>
      <c r="AG145" s="91"/>
      <c r="AH145" s="92">
        <f>SUM(J145:AG145)</f>
        <v>1</v>
      </c>
      <c r="AI145" s="100">
        <v>44958</v>
      </c>
      <c r="AJ145" s="100">
        <v>44985</v>
      </c>
      <c r="AK145" s="101" t="s">
        <v>401</v>
      </c>
      <c r="AL145" s="90" t="s">
        <v>402</v>
      </c>
      <c r="AM145" s="43" t="s">
        <v>709</v>
      </c>
      <c r="AN145" s="94" t="s">
        <v>868</v>
      </c>
      <c r="AO145" s="94" t="s">
        <v>352</v>
      </c>
      <c r="AP145" s="94"/>
    </row>
    <row r="146" spans="1:42" s="95" customFormat="1" ht="57">
      <c r="A146" s="82" t="s">
        <v>152</v>
      </c>
      <c r="B146" s="75" t="s">
        <v>153</v>
      </c>
      <c r="C146" s="90">
        <v>329</v>
      </c>
      <c r="D146" s="91" t="s">
        <v>70</v>
      </c>
      <c r="E146" s="90" t="s">
        <v>70</v>
      </c>
      <c r="F146" s="70" t="s">
        <v>399</v>
      </c>
      <c r="G146" s="99" t="s">
        <v>414</v>
      </c>
      <c r="H146" s="92">
        <v>0.1</v>
      </c>
      <c r="I146" s="299"/>
      <c r="J146" s="91"/>
      <c r="K146" s="91"/>
      <c r="L146" s="91"/>
      <c r="M146" s="91"/>
      <c r="N146" s="91"/>
      <c r="O146" s="91"/>
      <c r="P146" s="91"/>
      <c r="Q146" s="91"/>
      <c r="R146" s="92">
        <v>1</v>
      </c>
      <c r="S146" s="91"/>
      <c r="T146" s="91"/>
      <c r="U146" s="91"/>
      <c r="V146" s="91"/>
      <c r="W146" s="91"/>
      <c r="X146" s="93"/>
      <c r="Y146" s="93"/>
      <c r="Z146" s="91"/>
      <c r="AA146" s="93"/>
      <c r="AB146" s="91"/>
      <c r="AC146" s="91"/>
      <c r="AD146" s="91"/>
      <c r="AE146" s="91"/>
      <c r="AF146" s="91"/>
      <c r="AG146" s="91"/>
      <c r="AH146" s="92">
        <f t="shared" si="6"/>
        <v>1</v>
      </c>
      <c r="AI146" s="100">
        <v>45047</v>
      </c>
      <c r="AJ146" s="100">
        <v>45077</v>
      </c>
      <c r="AK146" s="101" t="s">
        <v>401</v>
      </c>
      <c r="AL146" s="90" t="s">
        <v>402</v>
      </c>
      <c r="AM146" s="43" t="s">
        <v>709</v>
      </c>
      <c r="AN146" s="94" t="s">
        <v>868</v>
      </c>
      <c r="AO146" s="94" t="s">
        <v>352</v>
      </c>
      <c r="AP146" s="94"/>
    </row>
    <row r="147" spans="1:42" s="95" customFormat="1" ht="57">
      <c r="A147" s="82" t="s">
        <v>152</v>
      </c>
      <c r="B147" s="75" t="s">
        <v>153</v>
      </c>
      <c r="C147" s="90">
        <v>330</v>
      </c>
      <c r="D147" s="91" t="s">
        <v>70</v>
      </c>
      <c r="E147" s="90" t="s">
        <v>70</v>
      </c>
      <c r="F147" s="70" t="s">
        <v>399</v>
      </c>
      <c r="G147" s="70" t="s">
        <v>417</v>
      </c>
      <c r="H147" s="92">
        <v>0.1</v>
      </c>
      <c r="I147" s="299"/>
      <c r="J147" s="91"/>
      <c r="K147" s="91"/>
      <c r="L147" s="91"/>
      <c r="M147" s="91"/>
      <c r="N147" s="91"/>
      <c r="O147" s="91"/>
      <c r="P147" s="91"/>
      <c r="Q147" s="91"/>
      <c r="R147" s="91"/>
      <c r="S147" s="91"/>
      <c r="T147" s="92">
        <v>1</v>
      </c>
      <c r="U147" s="91"/>
      <c r="V147" s="91"/>
      <c r="W147" s="91"/>
      <c r="X147" s="93"/>
      <c r="Y147" s="93"/>
      <c r="Z147" s="91"/>
      <c r="AA147" s="93"/>
      <c r="AB147" s="91"/>
      <c r="AC147" s="91"/>
      <c r="AD147" s="91"/>
      <c r="AE147" s="91"/>
      <c r="AF147" s="91"/>
      <c r="AG147" s="91"/>
      <c r="AH147" s="92">
        <f t="shared" si="6"/>
        <v>1</v>
      </c>
      <c r="AI147" s="100">
        <v>45078</v>
      </c>
      <c r="AJ147" s="100">
        <v>45107</v>
      </c>
      <c r="AK147" s="101" t="s">
        <v>401</v>
      </c>
      <c r="AL147" s="90" t="s">
        <v>402</v>
      </c>
      <c r="AM147" s="43" t="s">
        <v>709</v>
      </c>
      <c r="AN147" s="94" t="s">
        <v>868</v>
      </c>
      <c r="AO147" s="94" t="s">
        <v>352</v>
      </c>
      <c r="AP147" s="94"/>
    </row>
    <row r="148" spans="1:42" s="95" customFormat="1" ht="57">
      <c r="A148" s="82" t="s">
        <v>152</v>
      </c>
      <c r="B148" s="75" t="s">
        <v>153</v>
      </c>
      <c r="C148" s="90">
        <v>329</v>
      </c>
      <c r="D148" s="91" t="s">
        <v>70</v>
      </c>
      <c r="E148" s="90" t="s">
        <v>70</v>
      </c>
      <c r="F148" s="70" t="s">
        <v>399</v>
      </c>
      <c r="G148" s="99" t="s">
        <v>426</v>
      </c>
      <c r="H148" s="92">
        <v>0.1</v>
      </c>
      <c r="I148" s="299"/>
      <c r="J148" s="91"/>
      <c r="K148" s="91"/>
      <c r="L148" s="91"/>
      <c r="M148" s="91"/>
      <c r="N148" s="91"/>
      <c r="O148" s="91"/>
      <c r="P148" s="91"/>
      <c r="Q148" s="91"/>
      <c r="R148" s="91"/>
      <c r="S148" s="91"/>
      <c r="T148" s="91"/>
      <c r="U148" s="91"/>
      <c r="V148" s="91"/>
      <c r="W148" s="91"/>
      <c r="X148" s="93"/>
      <c r="Y148" s="93"/>
      <c r="Z148" s="91"/>
      <c r="AA148" s="93"/>
      <c r="AB148" s="91"/>
      <c r="AC148" s="91"/>
      <c r="AD148" s="92">
        <v>0.8</v>
      </c>
      <c r="AE148" s="91"/>
      <c r="AF148" s="92">
        <v>0.2</v>
      </c>
      <c r="AG148" s="91"/>
      <c r="AH148" s="92">
        <f>SUM(J148:AG148)</f>
        <v>1</v>
      </c>
      <c r="AI148" s="100">
        <v>45231</v>
      </c>
      <c r="AJ148" s="100">
        <v>45275</v>
      </c>
      <c r="AK148" s="101" t="s">
        <v>401</v>
      </c>
      <c r="AL148" s="90" t="s">
        <v>402</v>
      </c>
      <c r="AM148" s="43" t="s">
        <v>709</v>
      </c>
      <c r="AN148" s="94" t="s">
        <v>868</v>
      </c>
      <c r="AO148" s="94" t="s">
        <v>352</v>
      </c>
      <c r="AP148" s="94"/>
    </row>
    <row r="149" spans="1:42" s="95" customFormat="1" ht="85.5">
      <c r="A149" s="82" t="s">
        <v>152</v>
      </c>
      <c r="B149" s="75" t="s">
        <v>153</v>
      </c>
      <c r="C149" s="90">
        <v>329</v>
      </c>
      <c r="D149" s="91" t="s">
        <v>70</v>
      </c>
      <c r="E149" s="90" t="s">
        <v>70</v>
      </c>
      <c r="F149" s="70" t="s">
        <v>399</v>
      </c>
      <c r="G149" s="70" t="s">
        <v>744</v>
      </c>
      <c r="H149" s="92">
        <v>0.3</v>
      </c>
      <c r="I149" s="299"/>
      <c r="J149" s="92"/>
      <c r="K149" s="91"/>
      <c r="L149" s="92">
        <v>0.5</v>
      </c>
      <c r="M149" s="91"/>
      <c r="N149" s="92">
        <v>0.5</v>
      </c>
      <c r="O149" s="91"/>
      <c r="P149" s="91"/>
      <c r="Q149" s="91"/>
      <c r="R149" s="91"/>
      <c r="S149" s="91"/>
      <c r="T149" s="91"/>
      <c r="U149" s="91"/>
      <c r="V149" s="91"/>
      <c r="W149" s="91"/>
      <c r="X149" s="93"/>
      <c r="Y149" s="93"/>
      <c r="Z149" s="91"/>
      <c r="AA149" s="93"/>
      <c r="AB149" s="91"/>
      <c r="AC149" s="91"/>
      <c r="AD149" s="91"/>
      <c r="AE149" s="91"/>
      <c r="AF149" s="91"/>
      <c r="AG149" s="91"/>
      <c r="AH149" s="92">
        <f t="shared" ref="AH149" si="8">SUM(J149:AG149)</f>
        <v>1</v>
      </c>
      <c r="AI149" s="100">
        <v>44972</v>
      </c>
      <c r="AJ149" s="100">
        <v>45016</v>
      </c>
      <c r="AK149" s="101" t="s">
        <v>406</v>
      </c>
      <c r="AL149" s="90" t="s">
        <v>402</v>
      </c>
      <c r="AM149" s="43" t="s">
        <v>709</v>
      </c>
      <c r="AN149" s="94" t="s">
        <v>868</v>
      </c>
      <c r="AO149" s="94" t="s">
        <v>352</v>
      </c>
      <c r="AP149" s="94"/>
    </row>
    <row r="150" spans="1:42" s="95" customFormat="1" ht="57">
      <c r="A150" s="82" t="s">
        <v>152</v>
      </c>
      <c r="B150" s="75" t="s">
        <v>153</v>
      </c>
      <c r="C150" s="90">
        <v>329</v>
      </c>
      <c r="D150" s="91" t="s">
        <v>70</v>
      </c>
      <c r="E150" s="90" t="s">
        <v>70</v>
      </c>
      <c r="F150" s="70" t="s">
        <v>399</v>
      </c>
      <c r="G150" s="70" t="s">
        <v>424</v>
      </c>
      <c r="H150" s="92">
        <v>0.3</v>
      </c>
      <c r="I150" s="300"/>
      <c r="J150" s="92">
        <v>0.05</v>
      </c>
      <c r="K150" s="91"/>
      <c r="L150" s="92">
        <v>0.1</v>
      </c>
      <c r="M150" s="91"/>
      <c r="N150" s="92">
        <v>0.1</v>
      </c>
      <c r="O150" s="91"/>
      <c r="P150" s="92">
        <v>0.1</v>
      </c>
      <c r="Q150" s="91"/>
      <c r="R150" s="92">
        <v>0.1</v>
      </c>
      <c r="S150" s="91"/>
      <c r="T150" s="92">
        <v>0.1</v>
      </c>
      <c r="U150" s="91"/>
      <c r="V150" s="92">
        <v>0.1</v>
      </c>
      <c r="W150" s="91"/>
      <c r="X150" s="92">
        <v>0.1</v>
      </c>
      <c r="Y150" s="93"/>
      <c r="Z150" s="92">
        <v>0.1</v>
      </c>
      <c r="AA150" s="93"/>
      <c r="AB150" s="92">
        <v>0.05</v>
      </c>
      <c r="AC150" s="91"/>
      <c r="AD150" s="92">
        <v>0.05</v>
      </c>
      <c r="AE150" s="91"/>
      <c r="AF150" s="92">
        <v>0.05</v>
      </c>
      <c r="AG150" s="91"/>
      <c r="AH150" s="92">
        <f t="shared" si="6"/>
        <v>1</v>
      </c>
      <c r="AI150" s="100">
        <v>44927</v>
      </c>
      <c r="AJ150" s="100">
        <v>45290</v>
      </c>
      <c r="AK150" s="101" t="s">
        <v>425</v>
      </c>
      <c r="AL150" s="90" t="s">
        <v>402</v>
      </c>
      <c r="AM150" s="43" t="s">
        <v>709</v>
      </c>
      <c r="AN150" s="94" t="s">
        <v>868</v>
      </c>
      <c r="AO150" s="94" t="s">
        <v>352</v>
      </c>
      <c r="AP150" s="94"/>
    </row>
    <row r="151" spans="1:42" s="1" customFormat="1" ht="90">
      <c r="A151" s="43" t="s">
        <v>40</v>
      </c>
      <c r="B151" s="60" t="s">
        <v>203</v>
      </c>
      <c r="C151" s="60">
        <v>422</v>
      </c>
      <c r="D151" s="301">
        <v>13778</v>
      </c>
      <c r="E151" s="273">
        <v>1265809000</v>
      </c>
      <c r="F151" s="77" t="s">
        <v>348</v>
      </c>
      <c r="G151" s="50" t="s">
        <v>349</v>
      </c>
      <c r="H151" s="78">
        <v>0.4</v>
      </c>
      <c r="I151" s="275">
        <f>+H151+H152+H153</f>
        <v>1</v>
      </c>
      <c r="J151" s="76" t="s">
        <v>127</v>
      </c>
      <c r="K151" s="76" t="s">
        <v>127</v>
      </c>
      <c r="L151" s="76" t="s">
        <v>127</v>
      </c>
      <c r="M151" s="76" t="s">
        <v>127</v>
      </c>
      <c r="N151" s="78">
        <v>0.25</v>
      </c>
      <c r="O151" s="76" t="s">
        <v>127</v>
      </c>
      <c r="P151" s="76" t="s">
        <v>127</v>
      </c>
      <c r="Q151" s="76" t="s">
        <v>127</v>
      </c>
      <c r="R151" s="76" t="s">
        <v>127</v>
      </c>
      <c r="S151" s="76" t="s">
        <v>127</v>
      </c>
      <c r="T151" s="78">
        <v>0.25</v>
      </c>
      <c r="U151" s="76" t="s">
        <v>127</v>
      </c>
      <c r="V151" s="76" t="s">
        <v>127</v>
      </c>
      <c r="W151" s="76" t="s">
        <v>127</v>
      </c>
      <c r="X151" s="76" t="s">
        <v>127</v>
      </c>
      <c r="Y151" s="76" t="s">
        <v>127</v>
      </c>
      <c r="Z151" s="78">
        <v>0.25</v>
      </c>
      <c r="AA151" s="76" t="s">
        <v>127</v>
      </c>
      <c r="AB151" s="76" t="s">
        <v>127</v>
      </c>
      <c r="AC151" s="76" t="s">
        <v>127</v>
      </c>
      <c r="AD151" s="76" t="s">
        <v>127</v>
      </c>
      <c r="AE151" s="76" t="s">
        <v>127</v>
      </c>
      <c r="AF151" s="78">
        <v>0.25</v>
      </c>
      <c r="AG151" s="76" t="s">
        <v>127</v>
      </c>
      <c r="AH151" s="31">
        <f>+N151+T151+Z151+AF151</f>
        <v>1</v>
      </c>
      <c r="AI151" s="79">
        <v>44986</v>
      </c>
      <c r="AJ151" s="79">
        <v>45290</v>
      </c>
      <c r="AK151" s="50" t="s">
        <v>350</v>
      </c>
      <c r="AL151" s="50" t="s">
        <v>351</v>
      </c>
      <c r="AM151" s="50" t="s">
        <v>753</v>
      </c>
      <c r="AN151" s="43" t="s">
        <v>754</v>
      </c>
      <c r="AO151" s="43" t="s">
        <v>871</v>
      </c>
      <c r="AP151" s="43"/>
    </row>
    <row r="152" spans="1:42" s="1" customFormat="1" ht="95.25" customHeight="1">
      <c r="A152" s="43" t="s">
        <v>40</v>
      </c>
      <c r="B152" s="60" t="s">
        <v>203</v>
      </c>
      <c r="C152" s="60">
        <v>422</v>
      </c>
      <c r="D152" s="251"/>
      <c r="E152" s="274"/>
      <c r="F152" s="77" t="s">
        <v>348</v>
      </c>
      <c r="G152" s="50" t="s">
        <v>353</v>
      </c>
      <c r="H152" s="78">
        <v>0.4</v>
      </c>
      <c r="I152" s="277"/>
      <c r="J152" s="78">
        <v>0.08</v>
      </c>
      <c r="K152" s="78" t="s">
        <v>127</v>
      </c>
      <c r="L152" s="78">
        <v>0.08</v>
      </c>
      <c r="M152" s="78" t="s">
        <v>127</v>
      </c>
      <c r="N152" s="78">
        <v>0.08</v>
      </c>
      <c r="O152" s="78" t="s">
        <v>127</v>
      </c>
      <c r="P152" s="78">
        <v>0.08</v>
      </c>
      <c r="Q152" s="78" t="s">
        <v>127</v>
      </c>
      <c r="R152" s="78">
        <v>0.08</v>
      </c>
      <c r="S152" s="78" t="s">
        <v>127</v>
      </c>
      <c r="T152" s="78">
        <v>0.08</v>
      </c>
      <c r="U152" s="78" t="s">
        <v>127</v>
      </c>
      <c r="V152" s="78">
        <v>0.08</v>
      </c>
      <c r="W152" s="78" t="s">
        <v>127</v>
      </c>
      <c r="X152" s="78">
        <v>0.08</v>
      </c>
      <c r="Y152" s="78" t="s">
        <v>127</v>
      </c>
      <c r="Z152" s="78">
        <v>0.09</v>
      </c>
      <c r="AA152" s="78" t="s">
        <v>127</v>
      </c>
      <c r="AB152" s="78">
        <v>0.09</v>
      </c>
      <c r="AC152" s="78" t="s">
        <v>127</v>
      </c>
      <c r="AD152" s="78">
        <v>0.09</v>
      </c>
      <c r="AE152" s="78" t="s">
        <v>127</v>
      </c>
      <c r="AF152" s="78">
        <v>0.09</v>
      </c>
      <c r="AG152" s="78" t="s">
        <v>127</v>
      </c>
      <c r="AH152" s="31">
        <f t="shared" ref="AH152:AH193" si="9">+J152+L152+N152+P152+R152+T152+V152+X152+Z152+AB152+AD152+AF152</f>
        <v>0.99999999999999989</v>
      </c>
      <c r="AI152" s="79">
        <v>44927</v>
      </c>
      <c r="AJ152" s="79">
        <v>45290</v>
      </c>
      <c r="AK152" s="50" t="s">
        <v>354</v>
      </c>
      <c r="AL152" s="50" t="s">
        <v>351</v>
      </c>
      <c r="AM152" s="50" t="s">
        <v>753</v>
      </c>
      <c r="AN152" s="43" t="s">
        <v>754</v>
      </c>
      <c r="AO152" s="43" t="s">
        <v>871</v>
      </c>
      <c r="AP152" s="43"/>
    </row>
    <row r="153" spans="1:42" s="1" customFormat="1" ht="60">
      <c r="A153" s="43" t="s">
        <v>40</v>
      </c>
      <c r="B153" s="60" t="s">
        <v>203</v>
      </c>
      <c r="C153" s="60">
        <v>422</v>
      </c>
      <c r="D153" s="251"/>
      <c r="E153" s="274"/>
      <c r="F153" s="77" t="s">
        <v>348</v>
      </c>
      <c r="G153" s="50" t="s">
        <v>355</v>
      </c>
      <c r="H153" s="78">
        <v>0.2</v>
      </c>
      <c r="I153" s="276"/>
      <c r="J153" s="76" t="s">
        <v>127</v>
      </c>
      <c r="K153" s="76" t="s">
        <v>127</v>
      </c>
      <c r="L153" s="76" t="s">
        <v>127</v>
      </c>
      <c r="M153" s="76" t="s">
        <v>127</v>
      </c>
      <c r="N153" s="76" t="s">
        <v>127</v>
      </c>
      <c r="O153" s="76" t="s">
        <v>127</v>
      </c>
      <c r="P153" s="76" t="s">
        <v>127</v>
      </c>
      <c r="Q153" s="76" t="s">
        <v>127</v>
      </c>
      <c r="R153" s="76" t="s">
        <v>127</v>
      </c>
      <c r="S153" s="76" t="s">
        <v>127</v>
      </c>
      <c r="T153" s="78">
        <v>0.5</v>
      </c>
      <c r="U153" s="76" t="s">
        <v>127</v>
      </c>
      <c r="V153" s="76" t="s">
        <v>127</v>
      </c>
      <c r="W153" s="76" t="s">
        <v>127</v>
      </c>
      <c r="X153" s="76" t="s">
        <v>127</v>
      </c>
      <c r="Y153" s="76" t="s">
        <v>127</v>
      </c>
      <c r="Z153" s="76" t="s">
        <v>127</v>
      </c>
      <c r="AA153" s="76" t="s">
        <v>127</v>
      </c>
      <c r="AB153" s="76" t="s">
        <v>127</v>
      </c>
      <c r="AC153" s="76" t="s">
        <v>127</v>
      </c>
      <c r="AD153" s="76" t="s">
        <v>127</v>
      </c>
      <c r="AE153" s="76" t="s">
        <v>127</v>
      </c>
      <c r="AF153" s="78">
        <v>0.5</v>
      </c>
      <c r="AG153" s="76" t="s">
        <v>127</v>
      </c>
      <c r="AH153" s="31">
        <v>1</v>
      </c>
      <c r="AI153" s="79">
        <v>45078</v>
      </c>
      <c r="AJ153" s="79">
        <v>45290</v>
      </c>
      <c r="AK153" s="50" t="s">
        <v>356</v>
      </c>
      <c r="AL153" s="50" t="s">
        <v>351</v>
      </c>
      <c r="AM153" s="50" t="s">
        <v>753</v>
      </c>
      <c r="AN153" s="43" t="s">
        <v>754</v>
      </c>
      <c r="AO153" s="43" t="s">
        <v>871</v>
      </c>
      <c r="AP153" s="43"/>
    </row>
    <row r="154" spans="1:42" s="1" customFormat="1" ht="69" customHeight="1">
      <c r="A154" s="43" t="s">
        <v>40</v>
      </c>
      <c r="B154" s="60" t="s">
        <v>203</v>
      </c>
      <c r="C154" s="60">
        <v>423</v>
      </c>
      <c r="D154" s="251">
        <v>1</v>
      </c>
      <c r="E154" s="252">
        <v>603769000</v>
      </c>
      <c r="F154" s="50" t="s">
        <v>357</v>
      </c>
      <c r="G154" s="50" t="s">
        <v>358</v>
      </c>
      <c r="H154" s="63">
        <v>0.1</v>
      </c>
      <c r="I154" s="265">
        <f>+H154+H155+H156+H157+H158+H159+H160+H161</f>
        <v>0.99999999999999989</v>
      </c>
      <c r="J154" s="78">
        <v>0.05</v>
      </c>
      <c r="K154" s="78"/>
      <c r="L154" s="78">
        <v>0.05</v>
      </c>
      <c r="M154" s="78"/>
      <c r="N154" s="78">
        <v>0.05</v>
      </c>
      <c r="O154" s="78"/>
      <c r="P154" s="78">
        <v>0.05</v>
      </c>
      <c r="Q154" s="78"/>
      <c r="R154" s="78">
        <v>0.4</v>
      </c>
      <c r="S154" s="78"/>
      <c r="T154" s="78">
        <v>0.05</v>
      </c>
      <c r="U154" s="78"/>
      <c r="V154" s="78">
        <v>0.05</v>
      </c>
      <c r="W154" s="78"/>
      <c r="X154" s="78">
        <v>0.05</v>
      </c>
      <c r="Y154" s="78"/>
      <c r="Z154" s="78">
        <v>0.05</v>
      </c>
      <c r="AA154" s="78"/>
      <c r="AB154" s="78">
        <v>0.05</v>
      </c>
      <c r="AC154" s="78"/>
      <c r="AD154" s="78">
        <v>0.05</v>
      </c>
      <c r="AE154" s="78"/>
      <c r="AF154" s="78">
        <v>0.1</v>
      </c>
      <c r="AG154" s="78"/>
      <c r="AH154" s="31">
        <f t="shared" si="9"/>
        <v>1.0000000000000004</v>
      </c>
      <c r="AI154" s="79">
        <v>44928</v>
      </c>
      <c r="AJ154" s="79">
        <v>45291</v>
      </c>
      <c r="AK154" s="50" t="s">
        <v>359</v>
      </c>
      <c r="AL154" s="50" t="s">
        <v>351</v>
      </c>
      <c r="AM154" s="50" t="s">
        <v>360</v>
      </c>
      <c r="AN154" s="50" t="s">
        <v>754</v>
      </c>
      <c r="AO154" s="50" t="s">
        <v>352</v>
      </c>
      <c r="AP154" s="50"/>
    </row>
    <row r="155" spans="1:42" s="1" customFormat="1" ht="95.25" customHeight="1">
      <c r="A155" s="43" t="s">
        <v>40</v>
      </c>
      <c r="B155" s="60" t="s">
        <v>203</v>
      </c>
      <c r="C155" s="60">
        <v>423</v>
      </c>
      <c r="D155" s="251"/>
      <c r="E155" s="253"/>
      <c r="F155" s="50" t="s">
        <v>357</v>
      </c>
      <c r="G155" s="50" t="s">
        <v>361</v>
      </c>
      <c r="H155" s="63">
        <v>0.1</v>
      </c>
      <c r="I155" s="266"/>
      <c r="J155" s="78"/>
      <c r="K155" s="78"/>
      <c r="L155" s="78"/>
      <c r="M155" s="78"/>
      <c r="N155" s="78"/>
      <c r="O155" s="78"/>
      <c r="P155" s="78"/>
      <c r="Q155" s="78"/>
      <c r="R155" s="78">
        <v>0.15</v>
      </c>
      <c r="S155" s="78"/>
      <c r="T155" s="78">
        <v>0.15</v>
      </c>
      <c r="U155" s="78"/>
      <c r="V155" s="78"/>
      <c r="W155" s="78"/>
      <c r="X155" s="78">
        <v>0.5</v>
      </c>
      <c r="Y155" s="78"/>
      <c r="Z155" s="78">
        <v>0.2</v>
      </c>
      <c r="AA155" s="78"/>
      <c r="AB155" s="78"/>
      <c r="AC155" s="78"/>
      <c r="AD155" s="78"/>
      <c r="AE155" s="78"/>
      <c r="AF155" s="78"/>
      <c r="AG155" s="78"/>
      <c r="AH155" s="31">
        <f>+J155+L155+N155+P155+R155+T155+V155+X155+Z155+AB155+AD155+AF155</f>
        <v>1</v>
      </c>
      <c r="AI155" s="79">
        <v>45047</v>
      </c>
      <c r="AJ155" s="79" t="s">
        <v>822</v>
      </c>
      <c r="AK155" s="50" t="s">
        <v>362</v>
      </c>
      <c r="AL155" s="50" t="s">
        <v>351</v>
      </c>
      <c r="AM155" s="50" t="s">
        <v>360</v>
      </c>
      <c r="AN155" s="50" t="s">
        <v>754</v>
      </c>
      <c r="AO155" s="50" t="s">
        <v>352</v>
      </c>
      <c r="AP155" s="50"/>
    </row>
    <row r="156" spans="1:42" s="1" customFormat="1" ht="60">
      <c r="A156" s="43" t="s">
        <v>40</v>
      </c>
      <c r="B156" s="60" t="s">
        <v>203</v>
      </c>
      <c r="C156" s="60">
        <v>423</v>
      </c>
      <c r="D156" s="251"/>
      <c r="E156" s="253"/>
      <c r="F156" s="50" t="s">
        <v>357</v>
      </c>
      <c r="G156" s="50" t="s">
        <v>363</v>
      </c>
      <c r="H156" s="63">
        <v>0.2</v>
      </c>
      <c r="I156" s="266"/>
      <c r="J156" s="78"/>
      <c r="K156" s="78"/>
      <c r="L156" s="78"/>
      <c r="M156" s="78"/>
      <c r="N156" s="78"/>
      <c r="O156" s="78"/>
      <c r="P156" s="78"/>
      <c r="Q156" s="78"/>
      <c r="R156" s="78">
        <v>0.33</v>
      </c>
      <c r="S156" s="78"/>
      <c r="T156" s="78"/>
      <c r="U156" s="78"/>
      <c r="V156" s="78"/>
      <c r="W156" s="78"/>
      <c r="X156" s="78">
        <v>0.33</v>
      </c>
      <c r="Y156" s="78"/>
      <c r="Z156" s="78"/>
      <c r="AA156" s="78"/>
      <c r="AB156" s="78"/>
      <c r="AC156" s="78"/>
      <c r="AD156" s="78">
        <v>0.34</v>
      </c>
      <c r="AE156" s="78"/>
      <c r="AF156" s="78"/>
      <c r="AG156" s="78"/>
      <c r="AH156" s="31">
        <f t="shared" si="9"/>
        <v>1</v>
      </c>
      <c r="AI156" s="79">
        <v>45047</v>
      </c>
      <c r="AJ156" s="79">
        <v>45260</v>
      </c>
      <c r="AK156" s="50" t="s">
        <v>364</v>
      </c>
      <c r="AL156" s="50" t="s">
        <v>351</v>
      </c>
      <c r="AM156" s="50" t="s">
        <v>360</v>
      </c>
      <c r="AN156" s="50" t="s">
        <v>754</v>
      </c>
      <c r="AO156" s="50" t="s">
        <v>352</v>
      </c>
      <c r="AP156" s="50"/>
    </row>
    <row r="157" spans="1:42" s="1" customFormat="1" ht="60">
      <c r="A157" s="43" t="s">
        <v>40</v>
      </c>
      <c r="B157" s="60" t="s">
        <v>203</v>
      </c>
      <c r="C157" s="60">
        <v>423</v>
      </c>
      <c r="D157" s="251"/>
      <c r="E157" s="253"/>
      <c r="F157" s="50" t="s">
        <v>357</v>
      </c>
      <c r="G157" s="50" t="s">
        <v>365</v>
      </c>
      <c r="H157" s="63">
        <v>0.1</v>
      </c>
      <c r="I157" s="266"/>
      <c r="J157" s="78"/>
      <c r="K157" s="78"/>
      <c r="L157" s="78"/>
      <c r="M157" s="78"/>
      <c r="N157" s="78"/>
      <c r="O157" s="78"/>
      <c r="P157" s="78">
        <v>0.25</v>
      </c>
      <c r="Q157" s="78"/>
      <c r="R157" s="78">
        <v>0.75</v>
      </c>
      <c r="S157" s="78"/>
      <c r="T157" s="78"/>
      <c r="U157" s="78"/>
      <c r="V157" s="78"/>
      <c r="W157" s="78"/>
      <c r="X157" s="78"/>
      <c r="Y157" s="78"/>
      <c r="Z157" s="78"/>
      <c r="AA157" s="78"/>
      <c r="AB157" s="78"/>
      <c r="AC157" s="78"/>
      <c r="AD157" s="78"/>
      <c r="AE157" s="78"/>
      <c r="AF157" s="78"/>
      <c r="AG157" s="78"/>
      <c r="AH157" s="31">
        <f t="shared" si="9"/>
        <v>1</v>
      </c>
      <c r="AI157" s="79">
        <v>45017</v>
      </c>
      <c r="AJ157" s="79">
        <v>45076</v>
      </c>
      <c r="AK157" s="50" t="s">
        <v>366</v>
      </c>
      <c r="AL157" s="50" t="s">
        <v>351</v>
      </c>
      <c r="AM157" s="50" t="s">
        <v>360</v>
      </c>
      <c r="AN157" s="50" t="s">
        <v>754</v>
      </c>
      <c r="AO157" s="50" t="s">
        <v>352</v>
      </c>
      <c r="AP157" s="50"/>
    </row>
    <row r="158" spans="1:42" s="1" customFormat="1" ht="60">
      <c r="A158" s="43" t="s">
        <v>40</v>
      </c>
      <c r="B158" s="60" t="s">
        <v>203</v>
      </c>
      <c r="C158" s="60">
        <v>423</v>
      </c>
      <c r="D158" s="251"/>
      <c r="E158" s="253"/>
      <c r="F158" s="50" t="s">
        <v>357</v>
      </c>
      <c r="G158" s="50" t="s">
        <v>367</v>
      </c>
      <c r="H158" s="63">
        <v>0.1</v>
      </c>
      <c r="I158" s="266"/>
      <c r="J158" s="78"/>
      <c r="K158" s="78"/>
      <c r="L158" s="78"/>
      <c r="M158" s="78"/>
      <c r="N158" s="78"/>
      <c r="O158" s="78"/>
      <c r="P158" s="78"/>
      <c r="Q158" s="78"/>
      <c r="R158" s="78">
        <v>0.33</v>
      </c>
      <c r="S158" s="78"/>
      <c r="T158" s="78">
        <v>0.33</v>
      </c>
      <c r="U158" s="78"/>
      <c r="V158" s="78">
        <v>0.34</v>
      </c>
      <c r="W158" s="78"/>
      <c r="X158" s="78"/>
      <c r="Y158" s="78"/>
      <c r="Z158" s="78"/>
      <c r="AA158" s="78"/>
      <c r="AB158" s="78"/>
      <c r="AC158" s="78"/>
      <c r="AD158" s="78"/>
      <c r="AE158" s="78"/>
      <c r="AF158" s="78"/>
      <c r="AG158" s="78"/>
      <c r="AH158" s="31">
        <f t="shared" si="9"/>
        <v>1</v>
      </c>
      <c r="AI158" s="79">
        <v>45047</v>
      </c>
      <c r="AJ158" s="79">
        <v>45137</v>
      </c>
      <c r="AK158" s="50" t="s">
        <v>368</v>
      </c>
      <c r="AL158" s="50" t="s">
        <v>351</v>
      </c>
      <c r="AM158" s="50" t="s">
        <v>360</v>
      </c>
      <c r="AN158" s="50" t="s">
        <v>754</v>
      </c>
      <c r="AO158" s="50" t="s">
        <v>352</v>
      </c>
      <c r="AP158" s="50"/>
    </row>
    <row r="159" spans="1:42" s="1" customFormat="1" ht="75">
      <c r="A159" s="43" t="s">
        <v>40</v>
      </c>
      <c r="B159" s="60" t="s">
        <v>203</v>
      </c>
      <c r="C159" s="60">
        <v>423</v>
      </c>
      <c r="D159" s="251"/>
      <c r="E159" s="253"/>
      <c r="F159" s="50" t="s">
        <v>357</v>
      </c>
      <c r="G159" s="50" t="s">
        <v>369</v>
      </c>
      <c r="H159" s="63">
        <v>0.1</v>
      </c>
      <c r="I159" s="266"/>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9"/>
        <v>1</v>
      </c>
      <c r="AI159" s="79">
        <v>44986</v>
      </c>
      <c r="AJ159" s="79">
        <v>45291</v>
      </c>
      <c r="AK159" s="50" t="s">
        <v>370</v>
      </c>
      <c r="AL159" s="50" t="s">
        <v>351</v>
      </c>
      <c r="AM159" s="50" t="s">
        <v>360</v>
      </c>
      <c r="AN159" s="50" t="s">
        <v>754</v>
      </c>
      <c r="AO159" s="50" t="s">
        <v>352</v>
      </c>
      <c r="AP159" s="50"/>
    </row>
    <row r="160" spans="1:42" s="1" customFormat="1" ht="67.5" customHeight="1">
      <c r="A160" s="43" t="s">
        <v>40</v>
      </c>
      <c r="B160" s="60" t="s">
        <v>203</v>
      </c>
      <c r="C160" s="60">
        <v>423</v>
      </c>
      <c r="D160" s="251"/>
      <c r="E160" s="253"/>
      <c r="F160" s="50" t="s">
        <v>357</v>
      </c>
      <c r="G160" s="50" t="s">
        <v>371</v>
      </c>
      <c r="H160" s="63">
        <v>0.2</v>
      </c>
      <c r="I160" s="266"/>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9"/>
        <v>1</v>
      </c>
      <c r="AI160" s="79">
        <v>45170</v>
      </c>
      <c r="AJ160" s="79">
        <v>45260</v>
      </c>
      <c r="AK160" s="50" t="s">
        <v>372</v>
      </c>
      <c r="AL160" s="50" t="s">
        <v>351</v>
      </c>
      <c r="AM160" s="50" t="s">
        <v>360</v>
      </c>
      <c r="AN160" s="50" t="s">
        <v>754</v>
      </c>
      <c r="AO160" s="50" t="s">
        <v>352</v>
      </c>
      <c r="AP160" s="50"/>
    </row>
    <row r="161" spans="1:42" s="1" customFormat="1" ht="58.5" customHeight="1">
      <c r="A161" s="43" t="s">
        <v>40</v>
      </c>
      <c r="B161" s="60" t="s">
        <v>203</v>
      </c>
      <c r="C161" s="60">
        <v>423</v>
      </c>
      <c r="D161" s="251"/>
      <c r="E161" s="254"/>
      <c r="F161" s="50" t="s">
        <v>357</v>
      </c>
      <c r="G161" s="50" t="s">
        <v>755</v>
      </c>
      <c r="H161" s="63">
        <v>0.1</v>
      </c>
      <c r="I161" s="267"/>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9"/>
        <v>1</v>
      </c>
      <c r="AI161" s="79">
        <v>45170</v>
      </c>
      <c r="AJ161" s="79">
        <v>45260</v>
      </c>
      <c r="AK161" s="50" t="s">
        <v>373</v>
      </c>
      <c r="AL161" s="50" t="s">
        <v>351</v>
      </c>
      <c r="AM161" s="50" t="s">
        <v>360</v>
      </c>
      <c r="AN161" s="50" t="s">
        <v>754</v>
      </c>
      <c r="AO161" s="50" t="s">
        <v>352</v>
      </c>
      <c r="AP161" s="50"/>
    </row>
    <row r="162" spans="1:42" s="1" customFormat="1" ht="90">
      <c r="A162" s="43" t="s">
        <v>40</v>
      </c>
      <c r="B162" s="60" t="s">
        <v>203</v>
      </c>
      <c r="C162" s="60">
        <v>422</v>
      </c>
      <c r="D162" s="60" t="s">
        <v>70</v>
      </c>
      <c r="E162" s="60" t="s">
        <v>70</v>
      </c>
      <c r="F162" s="50" t="s">
        <v>374</v>
      </c>
      <c r="G162" s="50" t="s">
        <v>375</v>
      </c>
      <c r="H162" s="78">
        <v>0.5</v>
      </c>
      <c r="I162" s="275">
        <f>+H162+H164</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0.1</v>
      </c>
      <c r="W162" s="78"/>
      <c r="X162" s="78">
        <v>0.1</v>
      </c>
      <c r="Y162" s="76" t="s">
        <v>127</v>
      </c>
      <c r="Z162" s="78">
        <v>0.1</v>
      </c>
      <c r="AA162" s="76" t="s">
        <v>127</v>
      </c>
      <c r="AB162" s="76" t="s">
        <v>127</v>
      </c>
      <c r="AC162" s="76" t="s">
        <v>127</v>
      </c>
      <c r="AD162" s="76" t="s">
        <v>127</v>
      </c>
      <c r="AE162" s="76" t="s">
        <v>127</v>
      </c>
      <c r="AF162" s="76" t="s">
        <v>127</v>
      </c>
      <c r="AG162" s="76" t="s">
        <v>127</v>
      </c>
      <c r="AH162" s="31">
        <f>R162+T162+V162+X162+Z162</f>
        <v>0.99999999999999989</v>
      </c>
      <c r="AI162" s="64">
        <v>45047</v>
      </c>
      <c r="AJ162" s="64">
        <v>45199</v>
      </c>
      <c r="AK162" s="50" t="s">
        <v>376</v>
      </c>
      <c r="AL162" s="50" t="s">
        <v>351</v>
      </c>
      <c r="AM162" s="50" t="s">
        <v>753</v>
      </c>
      <c r="AN162" s="43" t="s">
        <v>754</v>
      </c>
      <c r="AO162" s="43" t="s">
        <v>871</v>
      </c>
      <c r="AP162" s="304" t="s">
        <v>877</v>
      </c>
    </row>
    <row r="163" spans="1:42" s="1" customFormat="1" ht="90">
      <c r="A163" s="106" t="s">
        <v>40</v>
      </c>
      <c r="B163" s="107" t="s">
        <v>203</v>
      </c>
      <c r="C163" s="107">
        <v>422</v>
      </c>
      <c r="D163" s="107" t="s">
        <v>70</v>
      </c>
      <c r="E163" s="107" t="s">
        <v>70</v>
      </c>
      <c r="F163" s="137" t="s">
        <v>374</v>
      </c>
      <c r="G163" s="137" t="s">
        <v>375</v>
      </c>
      <c r="H163" s="134">
        <v>0.5</v>
      </c>
      <c r="I163" s="277"/>
      <c r="J163" s="132" t="s">
        <v>127</v>
      </c>
      <c r="K163" s="132" t="s">
        <v>127</v>
      </c>
      <c r="L163" s="132" t="s">
        <v>127</v>
      </c>
      <c r="M163" s="132" t="s">
        <v>127</v>
      </c>
      <c r="N163" s="132" t="s">
        <v>127</v>
      </c>
      <c r="O163" s="132" t="s">
        <v>127</v>
      </c>
      <c r="P163" s="132" t="s">
        <v>127</v>
      </c>
      <c r="Q163" s="132" t="s">
        <v>127</v>
      </c>
      <c r="R163" s="134">
        <v>0.2</v>
      </c>
      <c r="S163" s="132" t="s">
        <v>127</v>
      </c>
      <c r="T163" s="134">
        <v>0.5</v>
      </c>
      <c r="U163" s="132" t="s">
        <v>127</v>
      </c>
      <c r="V163" s="134">
        <v>0.1</v>
      </c>
      <c r="W163" s="134"/>
      <c r="X163" s="183">
        <v>0.05</v>
      </c>
      <c r="Y163" s="187" t="s">
        <v>127</v>
      </c>
      <c r="Z163" s="183">
        <v>0.05</v>
      </c>
      <c r="AA163" s="187" t="s">
        <v>127</v>
      </c>
      <c r="AB163" s="183">
        <v>0.05</v>
      </c>
      <c r="AC163" s="187" t="s">
        <v>127</v>
      </c>
      <c r="AD163" s="183">
        <v>0.05</v>
      </c>
      <c r="AE163" s="132" t="s">
        <v>127</v>
      </c>
      <c r="AF163" s="132" t="s">
        <v>127</v>
      </c>
      <c r="AG163" s="132" t="s">
        <v>127</v>
      </c>
      <c r="AH163" s="109">
        <f>R163+T163+V163+X163+Z163+AB163+AD163</f>
        <v>1</v>
      </c>
      <c r="AI163" s="112">
        <v>45047</v>
      </c>
      <c r="AJ163" s="113">
        <v>45260</v>
      </c>
      <c r="AK163" s="137" t="s">
        <v>376</v>
      </c>
      <c r="AL163" s="137" t="s">
        <v>351</v>
      </c>
      <c r="AM163" s="137" t="s">
        <v>753</v>
      </c>
      <c r="AN163" s="106" t="s">
        <v>754</v>
      </c>
      <c r="AO163" s="106" t="s">
        <v>871</v>
      </c>
      <c r="AP163" s="305"/>
    </row>
    <row r="164" spans="1:42" s="1" customFormat="1" ht="60">
      <c r="A164" s="43" t="s">
        <v>40</v>
      </c>
      <c r="B164" s="60" t="s">
        <v>203</v>
      </c>
      <c r="C164" s="60">
        <v>422</v>
      </c>
      <c r="D164" s="60" t="s">
        <v>70</v>
      </c>
      <c r="E164" s="60" t="s">
        <v>70</v>
      </c>
      <c r="F164" s="50" t="s">
        <v>374</v>
      </c>
      <c r="G164" s="50" t="s">
        <v>377</v>
      </c>
      <c r="H164" s="78">
        <v>0.5</v>
      </c>
      <c r="I164" s="276"/>
      <c r="J164" s="60"/>
      <c r="K164" s="60"/>
      <c r="L164" s="60"/>
      <c r="M164" s="60"/>
      <c r="N164" s="78">
        <v>0.25</v>
      </c>
      <c r="O164" s="60"/>
      <c r="P164" s="78">
        <v>0.05</v>
      </c>
      <c r="Q164" s="60"/>
      <c r="R164" s="78">
        <v>0.2</v>
      </c>
      <c r="S164" s="60"/>
      <c r="T164" s="63">
        <v>0.25</v>
      </c>
      <c r="U164" s="60"/>
      <c r="V164" s="63">
        <v>0.25</v>
      </c>
      <c r="W164" s="60"/>
      <c r="X164" s="60"/>
      <c r="Y164" s="60"/>
      <c r="Z164" s="60"/>
      <c r="AA164" s="60"/>
      <c r="AB164" s="60"/>
      <c r="AC164" s="60"/>
      <c r="AD164" s="60"/>
      <c r="AE164" s="60"/>
      <c r="AF164" s="60"/>
      <c r="AG164" s="60"/>
      <c r="AH164" s="31">
        <f t="shared" si="9"/>
        <v>1</v>
      </c>
      <c r="AI164" s="64">
        <v>44986</v>
      </c>
      <c r="AJ164" s="64">
        <v>45138</v>
      </c>
      <c r="AK164" s="50" t="s">
        <v>378</v>
      </c>
      <c r="AL164" s="50" t="s">
        <v>351</v>
      </c>
      <c r="AM164" s="50" t="s">
        <v>753</v>
      </c>
      <c r="AN164" s="43" t="s">
        <v>754</v>
      </c>
      <c r="AO164" s="43" t="s">
        <v>871</v>
      </c>
      <c r="AP164" s="43"/>
    </row>
    <row r="165" spans="1:42" s="1" customFormat="1" ht="81" customHeight="1">
      <c r="A165" s="43" t="s">
        <v>40</v>
      </c>
      <c r="B165" s="60" t="s">
        <v>203</v>
      </c>
      <c r="C165" s="76">
        <v>424</v>
      </c>
      <c r="D165" s="247">
        <v>150</v>
      </c>
      <c r="E165" s="273">
        <v>899791000</v>
      </c>
      <c r="F165" s="77" t="s">
        <v>658</v>
      </c>
      <c r="G165" s="43" t="s">
        <v>379</v>
      </c>
      <c r="H165" s="78">
        <v>0.25</v>
      </c>
      <c r="I165" s="275">
        <f>+H165+H166+H167+H168+H169</f>
        <v>0.99999999999999989</v>
      </c>
      <c r="J165" s="60"/>
      <c r="K165" s="60"/>
      <c r="L165" s="164">
        <v>0.03</v>
      </c>
      <c r="M165" s="159"/>
      <c r="N165" s="164">
        <v>0.05</v>
      </c>
      <c r="O165" s="159"/>
      <c r="P165" s="164">
        <v>0.12</v>
      </c>
      <c r="Q165" s="159"/>
      <c r="R165" s="164">
        <v>0.12</v>
      </c>
      <c r="S165" s="159"/>
      <c r="T165" s="164">
        <v>0.12</v>
      </c>
      <c r="U165" s="159"/>
      <c r="V165" s="164">
        <v>0.12</v>
      </c>
      <c r="W165" s="159"/>
      <c r="X165" s="164">
        <v>0.12</v>
      </c>
      <c r="Y165" s="159"/>
      <c r="Z165" s="164">
        <v>0.1</v>
      </c>
      <c r="AA165" s="159"/>
      <c r="AB165" s="164">
        <v>0.11</v>
      </c>
      <c r="AC165" s="159"/>
      <c r="AD165" s="164">
        <v>0.11</v>
      </c>
      <c r="AE165" s="60"/>
      <c r="AF165" s="60"/>
      <c r="AG165" s="60"/>
      <c r="AH165" s="31">
        <f t="shared" si="9"/>
        <v>1</v>
      </c>
      <c r="AI165" s="64">
        <v>44958</v>
      </c>
      <c r="AJ165" s="64">
        <v>45260</v>
      </c>
      <c r="AK165" s="50" t="s">
        <v>771</v>
      </c>
      <c r="AL165" s="50" t="s">
        <v>381</v>
      </c>
      <c r="AM165" s="50" t="s">
        <v>382</v>
      </c>
      <c r="AN165" s="43" t="s">
        <v>713</v>
      </c>
      <c r="AO165" s="43" t="s">
        <v>352</v>
      </c>
      <c r="AP165" s="43"/>
    </row>
    <row r="166" spans="1:42" s="1" customFormat="1" ht="82.5" customHeight="1">
      <c r="A166" s="43" t="s">
        <v>40</v>
      </c>
      <c r="B166" s="60" t="s">
        <v>203</v>
      </c>
      <c r="C166" s="76">
        <v>424</v>
      </c>
      <c r="D166" s="248"/>
      <c r="E166" s="301"/>
      <c r="F166" s="77" t="s">
        <v>658</v>
      </c>
      <c r="G166" s="43" t="s">
        <v>383</v>
      </c>
      <c r="H166" s="78">
        <v>0.25</v>
      </c>
      <c r="I166" s="277"/>
      <c r="J166" s="60"/>
      <c r="K166" s="60"/>
      <c r="L166" s="60"/>
      <c r="M166" s="60"/>
      <c r="N166" s="164">
        <v>0.05</v>
      </c>
      <c r="O166" s="159"/>
      <c r="P166" s="164">
        <v>0.11</v>
      </c>
      <c r="Q166" s="159"/>
      <c r="R166" s="164">
        <v>0.11</v>
      </c>
      <c r="S166" s="159"/>
      <c r="T166" s="164">
        <v>0.11</v>
      </c>
      <c r="U166" s="159"/>
      <c r="V166" s="164">
        <v>0.11</v>
      </c>
      <c r="W166" s="159"/>
      <c r="X166" s="164">
        <v>0.11</v>
      </c>
      <c r="Y166" s="159"/>
      <c r="Z166" s="164">
        <v>0.1</v>
      </c>
      <c r="AA166" s="159"/>
      <c r="AB166" s="164">
        <v>0.1</v>
      </c>
      <c r="AC166" s="159"/>
      <c r="AD166" s="164">
        <v>0.1</v>
      </c>
      <c r="AE166" s="159"/>
      <c r="AF166" s="164">
        <v>0.1</v>
      </c>
      <c r="AG166" s="60"/>
      <c r="AH166" s="31">
        <f t="shared" si="9"/>
        <v>0.99999999999999989</v>
      </c>
      <c r="AI166" s="64">
        <v>44986</v>
      </c>
      <c r="AJ166" s="64">
        <v>45291</v>
      </c>
      <c r="AK166" s="50" t="s">
        <v>384</v>
      </c>
      <c r="AL166" s="50" t="s">
        <v>381</v>
      </c>
      <c r="AM166" s="50" t="s">
        <v>382</v>
      </c>
      <c r="AN166" s="43" t="s">
        <v>713</v>
      </c>
      <c r="AO166" s="43" t="s">
        <v>352</v>
      </c>
      <c r="AP166" s="43"/>
    </row>
    <row r="167" spans="1:42" s="1" customFormat="1" ht="85.5" customHeight="1">
      <c r="A167" s="43" t="s">
        <v>40</v>
      </c>
      <c r="B167" s="60" t="s">
        <v>203</v>
      </c>
      <c r="C167" s="76">
        <v>424</v>
      </c>
      <c r="D167" s="248"/>
      <c r="E167" s="301"/>
      <c r="F167" s="77" t="s">
        <v>658</v>
      </c>
      <c r="G167" s="50" t="s">
        <v>385</v>
      </c>
      <c r="H167" s="78">
        <v>0.1</v>
      </c>
      <c r="I167" s="277"/>
      <c r="J167" s="60"/>
      <c r="K167" s="60"/>
      <c r="L167" s="60"/>
      <c r="M167" s="60"/>
      <c r="N167" s="63"/>
      <c r="O167" s="60"/>
      <c r="P167" s="164">
        <v>0.1</v>
      </c>
      <c r="Q167" s="159"/>
      <c r="R167" s="164">
        <v>0.12</v>
      </c>
      <c r="S167" s="159"/>
      <c r="T167" s="164">
        <v>0.12</v>
      </c>
      <c r="U167" s="159"/>
      <c r="V167" s="164">
        <v>0.12</v>
      </c>
      <c r="W167" s="159"/>
      <c r="X167" s="164">
        <v>0.12</v>
      </c>
      <c r="Y167" s="159"/>
      <c r="Z167" s="164">
        <v>0.1</v>
      </c>
      <c r="AA167" s="159"/>
      <c r="AB167" s="164">
        <v>0.12</v>
      </c>
      <c r="AC167" s="159"/>
      <c r="AD167" s="164">
        <v>0.1</v>
      </c>
      <c r="AE167" s="159"/>
      <c r="AF167" s="164">
        <v>0.1</v>
      </c>
      <c r="AG167" s="159"/>
      <c r="AH167" s="161">
        <f t="shared" si="9"/>
        <v>0.99999999999999989</v>
      </c>
      <c r="AI167" s="162">
        <v>45017</v>
      </c>
      <c r="AJ167" s="162">
        <v>45291</v>
      </c>
      <c r="AK167" s="50" t="s">
        <v>386</v>
      </c>
      <c r="AL167" s="50" t="s">
        <v>381</v>
      </c>
      <c r="AM167" s="50" t="s">
        <v>382</v>
      </c>
      <c r="AN167" s="43" t="s">
        <v>713</v>
      </c>
      <c r="AO167" s="43" t="s">
        <v>352</v>
      </c>
      <c r="AP167" s="43"/>
    </row>
    <row r="168" spans="1:42" s="1" customFormat="1" ht="114.75" customHeight="1">
      <c r="A168" s="43" t="s">
        <v>40</v>
      </c>
      <c r="B168" s="60" t="s">
        <v>203</v>
      </c>
      <c r="C168" s="76">
        <v>424</v>
      </c>
      <c r="D168" s="248"/>
      <c r="E168" s="301"/>
      <c r="F168" s="77" t="s">
        <v>658</v>
      </c>
      <c r="G168" s="50" t="s">
        <v>387</v>
      </c>
      <c r="H168" s="78">
        <v>0.3</v>
      </c>
      <c r="I168" s="277"/>
      <c r="J168" s="60"/>
      <c r="K168" s="60"/>
      <c r="L168" s="80">
        <v>0.09</v>
      </c>
      <c r="M168" s="60"/>
      <c r="N168" s="80">
        <v>0.09</v>
      </c>
      <c r="O168" s="60"/>
      <c r="P168" s="80">
        <v>0.09</v>
      </c>
      <c r="Q168" s="60"/>
      <c r="R168" s="80">
        <v>0.09</v>
      </c>
      <c r="S168" s="60"/>
      <c r="T168" s="80">
        <v>0.09</v>
      </c>
      <c r="U168" s="60"/>
      <c r="V168" s="80">
        <v>0.09</v>
      </c>
      <c r="W168" s="60"/>
      <c r="X168" s="80">
        <v>0.09</v>
      </c>
      <c r="Y168" s="60"/>
      <c r="Z168" s="80">
        <v>0.09</v>
      </c>
      <c r="AA168" s="60"/>
      <c r="AB168" s="80">
        <v>0.09</v>
      </c>
      <c r="AC168" s="60"/>
      <c r="AD168" s="80">
        <v>0.09</v>
      </c>
      <c r="AE168" s="60"/>
      <c r="AF168" s="80">
        <v>0.1</v>
      </c>
      <c r="AG168" s="60"/>
      <c r="AH168" s="31">
        <f t="shared" si="9"/>
        <v>0.99999999999999978</v>
      </c>
      <c r="AI168" s="64">
        <v>44958</v>
      </c>
      <c r="AJ168" s="64">
        <v>45291</v>
      </c>
      <c r="AK168" s="50" t="s">
        <v>777</v>
      </c>
      <c r="AL168" s="50" t="s">
        <v>381</v>
      </c>
      <c r="AM168" s="50" t="s">
        <v>382</v>
      </c>
      <c r="AN168" s="43" t="s">
        <v>713</v>
      </c>
      <c r="AO168" s="43" t="s">
        <v>352</v>
      </c>
      <c r="AP168" s="43"/>
    </row>
    <row r="169" spans="1:42" s="1" customFormat="1" ht="73.5" customHeight="1">
      <c r="A169" s="43" t="s">
        <v>40</v>
      </c>
      <c r="B169" s="60" t="s">
        <v>203</v>
      </c>
      <c r="C169" s="76">
        <v>424</v>
      </c>
      <c r="D169" s="249"/>
      <c r="E169" s="301"/>
      <c r="F169" s="77" t="s">
        <v>658</v>
      </c>
      <c r="G169" s="50" t="s">
        <v>389</v>
      </c>
      <c r="H169" s="78">
        <v>0.1</v>
      </c>
      <c r="I169" s="276"/>
      <c r="J169" s="60"/>
      <c r="K169" s="60"/>
      <c r="L169" s="60"/>
      <c r="M169" s="60"/>
      <c r="N169" s="60"/>
      <c r="O169" s="60"/>
      <c r="P169" s="60"/>
      <c r="Q169" s="60"/>
      <c r="R169" s="60"/>
      <c r="S169" s="60"/>
      <c r="T169" s="60"/>
      <c r="U169" s="60"/>
      <c r="V169" s="80">
        <v>0.1</v>
      </c>
      <c r="W169" s="60"/>
      <c r="X169" s="63">
        <v>0.25</v>
      </c>
      <c r="Y169" s="60"/>
      <c r="Z169" s="63">
        <v>0.25</v>
      </c>
      <c r="AA169" s="60"/>
      <c r="AB169" s="63">
        <v>0.2</v>
      </c>
      <c r="AC169" s="60"/>
      <c r="AD169" s="63">
        <v>0.2</v>
      </c>
      <c r="AE169" s="60"/>
      <c r="AF169" s="60"/>
      <c r="AG169" s="60"/>
      <c r="AH169" s="31">
        <f t="shared" si="9"/>
        <v>1</v>
      </c>
      <c r="AI169" s="64">
        <v>45108</v>
      </c>
      <c r="AJ169" s="64">
        <v>45260</v>
      </c>
      <c r="AK169" s="50" t="s">
        <v>780</v>
      </c>
      <c r="AL169" s="50" t="s">
        <v>381</v>
      </c>
      <c r="AM169" s="50" t="s">
        <v>382</v>
      </c>
      <c r="AN169" s="43" t="s">
        <v>713</v>
      </c>
      <c r="AO169" s="43" t="s">
        <v>352</v>
      </c>
      <c r="AP169" s="43"/>
    </row>
    <row r="170" spans="1:42" s="1" customFormat="1" ht="60">
      <c r="A170" s="43" t="s">
        <v>40</v>
      </c>
      <c r="B170" s="60" t="s">
        <v>203</v>
      </c>
      <c r="C170" s="60">
        <v>424</v>
      </c>
      <c r="D170" s="60" t="s">
        <v>70</v>
      </c>
      <c r="E170" s="60" t="s">
        <v>70</v>
      </c>
      <c r="F170" s="43" t="s">
        <v>626</v>
      </c>
      <c r="G170" s="43" t="s">
        <v>630</v>
      </c>
      <c r="H170" s="78">
        <v>1</v>
      </c>
      <c r="I170" s="63">
        <f>+H170</f>
        <v>1</v>
      </c>
      <c r="J170" s="60"/>
      <c r="K170" s="60"/>
      <c r="L170" s="60"/>
      <c r="M170" s="60"/>
      <c r="N170" s="60"/>
      <c r="O170" s="60"/>
      <c r="P170" s="63">
        <v>0.25</v>
      </c>
      <c r="Q170" s="60"/>
      <c r="R170" s="60"/>
      <c r="S170" s="60"/>
      <c r="T170" s="60"/>
      <c r="U170" s="60"/>
      <c r="V170" s="63">
        <v>0.25</v>
      </c>
      <c r="W170" s="60"/>
      <c r="X170" s="60"/>
      <c r="Y170" s="60"/>
      <c r="Z170" s="60"/>
      <c r="AA170" s="60"/>
      <c r="AB170" s="63">
        <v>0.25</v>
      </c>
      <c r="AC170" s="60"/>
      <c r="AD170" s="60"/>
      <c r="AE170" s="60"/>
      <c r="AF170" s="63">
        <v>0.25</v>
      </c>
      <c r="AG170" s="60"/>
      <c r="AH170" s="31">
        <f t="shared" si="9"/>
        <v>1</v>
      </c>
      <c r="AI170" s="64">
        <v>45017</v>
      </c>
      <c r="AJ170" s="64">
        <v>45291</v>
      </c>
      <c r="AK170" s="43" t="s">
        <v>629</v>
      </c>
      <c r="AL170" s="43" t="s">
        <v>287</v>
      </c>
      <c r="AM170" s="43" t="s">
        <v>708</v>
      </c>
      <c r="AN170" s="43" t="s">
        <v>708</v>
      </c>
      <c r="AO170" s="43" t="s">
        <v>352</v>
      </c>
      <c r="AP170" s="43"/>
    </row>
    <row r="171" spans="1:42" s="1" customFormat="1" ht="61.5" customHeight="1">
      <c r="A171" s="43" t="s">
        <v>40</v>
      </c>
      <c r="B171" s="60" t="s">
        <v>203</v>
      </c>
      <c r="C171" s="76">
        <v>424</v>
      </c>
      <c r="D171" s="81" t="s">
        <v>70</v>
      </c>
      <c r="E171" s="81" t="s">
        <v>70</v>
      </c>
      <c r="F171" s="50" t="s">
        <v>391</v>
      </c>
      <c r="G171" s="50" t="s">
        <v>392</v>
      </c>
      <c r="H171" s="63">
        <v>0.25</v>
      </c>
      <c r="I171" s="261">
        <f>+H171+H172+H173+H174</f>
        <v>1</v>
      </c>
      <c r="J171" s="60"/>
      <c r="K171" s="60"/>
      <c r="L171" s="60"/>
      <c r="M171" s="60"/>
      <c r="N171" s="63">
        <v>1</v>
      </c>
      <c r="O171" s="56"/>
      <c r="P171" s="60"/>
      <c r="Q171" s="60"/>
      <c r="R171" s="60"/>
      <c r="S171" s="60"/>
      <c r="T171" s="60"/>
      <c r="U171" s="60"/>
      <c r="V171" s="63"/>
      <c r="W171" s="63"/>
      <c r="X171" s="60"/>
      <c r="Y171" s="60"/>
      <c r="Z171" s="60"/>
      <c r="AA171" s="60"/>
      <c r="AB171" s="60"/>
      <c r="AC171" s="60"/>
      <c r="AD171" s="60"/>
      <c r="AE171" s="60"/>
      <c r="AF171" s="60"/>
      <c r="AG171" s="60"/>
      <c r="AH171" s="31">
        <f t="shared" si="9"/>
        <v>1</v>
      </c>
      <c r="AI171" s="64">
        <v>44986</v>
      </c>
      <c r="AJ171" s="64">
        <v>45015</v>
      </c>
      <c r="AK171" s="43" t="s">
        <v>393</v>
      </c>
      <c r="AL171" s="50" t="s">
        <v>381</v>
      </c>
      <c r="AM171" s="50" t="s">
        <v>382</v>
      </c>
      <c r="AN171" s="43" t="s">
        <v>713</v>
      </c>
      <c r="AO171" s="43" t="s">
        <v>352</v>
      </c>
      <c r="AP171" s="43"/>
    </row>
    <row r="172" spans="1:42" s="1" customFormat="1" ht="58.5" customHeight="1">
      <c r="A172" s="43" t="s">
        <v>40</v>
      </c>
      <c r="B172" s="60" t="s">
        <v>203</v>
      </c>
      <c r="C172" s="76">
        <v>424</v>
      </c>
      <c r="D172" s="81" t="s">
        <v>70</v>
      </c>
      <c r="E172" s="81" t="s">
        <v>70</v>
      </c>
      <c r="F172" s="50" t="s">
        <v>391</v>
      </c>
      <c r="G172" s="50" t="s">
        <v>394</v>
      </c>
      <c r="H172" s="63">
        <v>0.25</v>
      </c>
      <c r="I172" s="262"/>
      <c r="J172" s="60"/>
      <c r="K172" s="60"/>
      <c r="L172" s="60"/>
      <c r="M172" s="60"/>
      <c r="N172" s="60"/>
      <c r="O172" s="60"/>
      <c r="P172" s="164">
        <v>0.1</v>
      </c>
      <c r="Q172" s="159"/>
      <c r="R172" s="164">
        <v>0.2</v>
      </c>
      <c r="S172" s="159"/>
      <c r="T172" s="164">
        <v>0.2</v>
      </c>
      <c r="U172" s="159"/>
      <c r="V172" s="164">
        <v>0.25</v>
      </c>
      <c r="W172" s="159"/>
      <c r="X172" s="164">
        <v>0.25</v>
      </c>
      <c r="Y172" s="159"/>
      <c r="Z172" s="164"/>
      <c r="AA172" s="159"/>
      <c r="AB172" s="159"/>
      <c r="AC172" s="159"/>
      <c r="AD172" s="159"/>
      <c r="AE172" s="159"/>
      <c r="AF172" s="159"/>
      <c r="AG172" s="159"/>
      <c r="AH172" s="161">
        <v>1</v>
      </c>
      <c r="AI172" s="162">
        <v>45017</v>
      </c>
      <c r="AJ172" s="162">
        <v>45168</v>
      </c>
      <c r="AK172" s="43" t="s">
        <v>393</v>
      </c>
      <c r="AL172" s="50" t="s">
        <v>381</v>
      </c>
      <c r="AM172" s="50" t="s">
        <v>382</v>
      </c>
      <c r="AN172" s="43" t="s">
        <v>713</v>
      </c>
      <c r="AO172" s="43" t="s">
        <v>352</v>
      </c>
      <c r="AP172" s="43"/>
    </row>
    <row r="173" spans="1:42" s="1" customFormat="1" ht="56.25" customHeight="1">
      <c r="A173" s="43" t="s">
        <v>40</v>
      </c>
      <c r="B173" s="60" t="s">
        <v>203</v>
      </c>
      <c r="C173" s="76">
        <v>424</v>
      </c>
      <c r="D173" s="81" t="s">
        <v>70</v>
      </c>
      <c r="E173" s="81" t="s">
        <v>70</v>
      </c>
      <c r="F173" s="50" t="s">
        <v>391</v>
      </c>
      <c r="G173" s="50" t="s">
        <v>395</v>
      </c>
      <c r="H173" s="63">
        <v>0.25</v>
      </c>
      <c r="I173" s="262"/>
      <c r="J173" s="60"/>
      <c r="K173" s="60"/>
      <c r="L173" s="63">
        <v>1</v>
      </c>
      <c r="M173" s="60"/>
      <c r="N173" s="60"/>
      <c r="O173" s="60"/>
      <c r="P173" s="60"/>
      <c r="Q173" s="60"/>
      <c r="R173" s="60"/>
      <c r="S173" s="60"/>
      <c r="T173" s="60"/>
      <c r="U173" s="60"/>
      <c r="V173" s="60"/>
      <c r="W173" s="60"/>
      <c r="X173" s="60"/>
      <c r="Y173" s="60"/>
      <c r="Z173" s="60"/>
      <c r="AA173" s="60"/>
      <c r="AB173" s="60"/>
      <c r="AC173" s="60"/>
      <c r="AD173" s="60"/>
      <c r="AE173" s="60"/>
      <c r="AF173" s="60"/>
      <c r="AG173" s="60"/>
      <c r="AH173" s="31">
        <f t="shared" si="9"/>
        <v>1</v>
      </c>
      <c r="AI173" s="64">
        <v>44958</v>
      </c>
      <c r="AJ173" s="64">
        <v>44985</v>
      </c>
      <c r="AK173" s="43" t="s">
        <v>396</v>
      </c>
      <c r="AL173" s="50" t="s">
        <v>381</v>
      </c>
      <c r="AM173" s="50" t="s">
        <v>382</v>
      </c>
      <c r="AN173" s="43" t="s">
        <v>713</v>
      </c>
      <c r="AO173" s="43" t="s">
        <v>352</v>
      </c>
      <c r="AP173" s="43"/>
    </row>
    <row r="174" spans="1:42" s="1" customFormat="1" ht="70.5" customHeight="1">
      <c r="A174" s="43" t="s">
        <v>40</v>
      </c>
      <c r="B174" s="60" t="s">
        <v>203</v>
      </c>
      <c r="C174" s="76">
        <v>424</v>
      </c>
      <c r="D174" s="81" t="s">
        <v>70</v>
      </c>
      <c r="E174" s="81" t="s">
        <v>70</v>
      </c>
      <c r="F174" s="50" t="s">
        <v>391</v>
      </c>
      <c r="G174" s="50" t="s">
        <v>397</v>
      </c>
      <c r="H174" s="63">
        <v>0.25</v>
      </c>
      <c r="I174" s="263"/>
      <c r="J174" s="169">
        <v>0.16</v>
      </c>
      <c r="K174" s="170"/>
      <c r="L174" s="169">
        <v>0.16</v>
      </c>
      <c r="M174" s="170"/>
      <c r="N174" s="169">
        <v>0.16</v>
      </c>
      <c r="O174" s="170"/>
      <c r="P174" s="169">
        <v>0.16</v>
      </c>
      <c r="Q174" s="170"/>
      <c r="R174" s="169">
        <v>0.16</v>
      </c>
      <c r="S174" s="170"/>
      <c r="T174" s="169">
        <v>0.2</v>
      </c>
      <c r="U174" s="170"/>
      <c r="V174" s="170"/>
      <c r="W174" s="170"/>
      <c r="X174" s="170"/>
      <c r="Y174" s="170"/>
      <c r="Z174" s="170"/>
      <c r="AA174" s="170"/>
      <c r="AB174" s="170"/>
      <c r="AC174" s="170"/>
      <c r="AD174" s="170"/>
      <c r="AE174" s="170"/>
      <c r="AF174" s="170"/>
      <c r="AG174" s="170"/>
      <c r="AH174" s="171">
        <v>1</v>
      </c>
      <c r="AI174" s="172">
        <v>44927</v>
      </c>
      <c r="AJ174" s="172">
        <v>45107</v>
      </c>
      <c r="AK174" s="50" t="s">
        <v>398</v>
      </c>
      <c r="AL174" s="50" t="s">
        <v>381</v>
      </c>
      <c r="AM174" s="50" t="s">
        <v>382</v>
      </c>
      <c r="AN174" s="43" t="s">
        <v>713</v>
      </c>
      <c r="AO174" s="43" t="s">
        <v>352</v>
      </c>
      <c r="AP174" s="43"/>
    </row>
    <row r="175" spans="1:42" s="1" customFormat="1" ht="60">
      <c r="A175" s="43" t="s">
        <v>40</v>
      </c>
      <c r="B175" s="60" t="s">
        <v>203</v>
      </c>
      <c r="C175" s="60">
        <v>424</v>
      </c>
      <c r="D175" s="247">
        <v>224</v>
      </c>
      <c r="E175" s="273">
        <v>2563267000</v>
      </c>
      <c r="F175" s="43" t="s">
        <v>659</v>
      </c>
      <c r="G175" s="44" t="s">
        <v>427</v>
      </c>
      <c r="H175" s="31">
        <v>0.2</v>
      </c>
      <c r="I175" s="243">
        <f>+H175+H176+H177+H178+H179+H180</f>
        <v>1</v>
      </c>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ref="AH175" si="10">+J175+L175+N175+P175+R175+T175+V175+X175+Z175+AB175+AD175+AF175</f>
        <v>1</v>
      </c>
      <c r="AI175" s="168">
        <v>44986</v>
      </c>
      <c r="AJ175" s="168">
        <v>45230</v>
      </c>
      <c r="AK175" s="44" t="s">
        <v>428</v>
      </c>
      <c r="AL175" s="43" t="s">
        <v>429</v>
      </c>
      <c r="AM175" s="43" t="s">
        <v>612</v>
      </c>
      <c r="AN175" s="44" t="s">
        <v>711</v>
      </c>
      <c r="AO175" s="43" t="s">
        <v>430</v>
      </c>
      <c r="AP175" s="43"/>
    </row>
    <row r="176" spans="1:42" s="1" customFormat="1" ht="60">
      <c r="A176" s="43" t="s">
        <v>40</v>
      </c>
      <c r="B176" s="60" t="s">
        <v>203</v>
      </c>
      <c r="C176" s="60">
        <v>424</v>
      </c>
      <c r="D176" s="248"/>
      <c r="E176" s="274"/>
      <c r="F176" s="43" t="s">
        <v>660</v>
      </c>
      <c r="G176" s="44" t="s">
        <v>431</v>
      </c>
      <c r="H176" s="31">
        <v>0.05</v>
      </c>
      <c r="I176" s="244"/>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9"/>
        <v>1</v>
      </c>
      <c r="AI176" s="168">
        <v>44986</v>
      </c>
      <c r="AJ176" s="168">
        <v>45230</v>
      </c>
      <c r="AK176" s="44" t="s">
        <v>432</v>
      </c>
      <c r="AL176" s="43" t="s">
        <v>429</v>
      </c>
      <c r="AM176" s="43" t="s">
        <v>612</v>
      </c>
      <c r="AN176" s="44" t="s">
        <v>711</v>
      </c>
      <c r="AO176" s="43" t="s">
        <v>430</v>
      </c>
      <c r="AP176" s="43"/>
    </row>
    <row r="177" spans="1:42" s="1" customFormat="1" ht="135">
      <c r="A177" s="43" t="s">
        <v>40</v>
      </c>
      <c r="B177" s="60" t="s">
        <v>203</v>
      </c>
      <c r="C177" s="60">
        <v>424</v>
      </c>
      <c r="D177" s="248"/>
      <c r="E177" s="274"/>
      <c r="F177" s="43" t="s">
        <v>659</v>
      </c>
      <c r="G177" s="44" t="s">
        <v>433</v>
      </c>
      <c r="H177" s="31">
        <v>0.25</v>
      </c>
      <c r="I177" s="244"/>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si="9"/>
        <v>1</v>
      </c>
      <c r="AI177" s="168">
        <v>44986</v>
      </c>
      <c r="AJ177" s="168">
        <v>45230</v>
      </c>
      <c r="AK177" s="44" t="s">
        <v>434</v>
      </c>
      <c r="AL177" s="43" t="s">
        <v>429</v>
      </c>
      <c r="AM177" s="43" t="s">
        <v>612</v>
      </c>
      <c r="AN177" s="44" t="s">
        <v>711</v>
      </c>
      <c r="AO177" s="43" t="s">
        <v>430</v>
      </c>
      <c r="AP177" s="43"/>
    </row>
    <row r="178" spans="1:42" s="1" customFormat="1" ht="117.75" customHeight="1">
      <c r="A178" s="43" t="s">
        <v>40</v>
      </c>
      <c r="B178" s="60" t="s">
        <v>203</v>
      </c>
      <c r="C178" s="60">
        <v>424</v>
      </c>
      <c r="D178" s="248"/>
      <c r="E178" s="274"/>
      <c r="F178" s="43" t="s">
        <v>659</v>
      </c>
      <c r="G178" s="44" t="s">
        <v>435</v>
      </c>
      <c r="H178" s="31">
        <v>0.25</v>
      </c>
      <c r="I178" s="244"/>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9"/>
        <v>1</v>
      </c>
      <c r="AI178" s="168">
        <v>44986</v>
      </c>
      <c r="AJ178" s="168">
        <v>45230</v>
      </c>
      <c r="AK178" s="44" t="s">
        <v>436</v>
      </c>
      <c r="AL178" s="43" t="s">
        <v>429</v>
      </c>
      <c r="AM178" s="43" t="s">
        <v>612</v>
      </c>
      <c r="AN178" s="44" t="s">
        <v>711</v>
      </c>
      <c r="AO178" s="43" t="s">
        <v>430</v>
      </c>
      <c r="AP178" s="43"/>
    </row>
    <row r="179" spans="1:42" s="1" customFormat="1" ht="75">
      <c r="A179" s="43" t="s">
        <v>40</v>
      </c>
      <c r="B179" s="60" t="s">
        <v>203</v>
      </c>
      <c r="C179" s="60">
        <v>424</v>
      </c>
      <c r="D179" s="248"/>
      <c r="E179" s="274"/>
      <c r="F179" s="43" t="s">
        <v>659</v>
      </c>
      <c r="G179" s="44" t="s">
        <v>864</v>
      </c>
      <c r="H179" s="31">
        <v>0.2</v>
      </c>
      <c r="I179" s="244"/>
      <c r="J179" s="31">
        <v>0.1</v>
      </c>
      <c r="K179" s="31"/>
      <c r="L179" s="31">
        <v>0.1</v>
      </c>
      <c r="M179" s="31"/>
      <c r="N179" s="31">
        <v>0.1</v>
      </c>
      <c r="O179" s="31"/>
      <c r="P179" s="31">
        <v>0.1</v>
      </c>
      <c r="Q179" s="31"/>
      <c r="R179" s="31">
        <v>0.1</v>
      </c>
      <c r="S179" s="31"/>
      <c r="T179" s="31">
        <v>0.1</v>
      </c>
      <c r="U179" s="31"/>
      <c r="V179" s="31">
        <v>0.1</v>
      </c>
      <c r="W179" s="31"/>
      <c r="X179" s="31">
        <v>0.1</v>
      </c>
      <c r="Y179" s="31"/>
      <c r="Z179" s="31">
        <v>0.1</v>
      </c>
      <c r="AA179" s="31"/>
      <c r="AB179" s="31">
        <v>0.1</v>
      </c>
      <c r="AC179" s="31"/>
      <c r="AD179" s="31"/>
      <c r="AE179" s="31"/>
      <c r="AF179" s="31"/>
      <c r="AG179" s="31"/>
      <c r="AH179" s="31">
        <f t="shared" si="9"/>
        <v>0.99999999999999989</v>
      </c>
      <c r="AI179" s="62">
        <v>44928</v>
      </c>
      <c r="AJ179" s="62">
        <v>45230</v>
      </c>
      <c r="AK179" s="44" t="s">
        <v>438</v>
      </c>
      <c r="AL179" s="43" t="s">
        <v>429</v>
      </c>
      <c r="AM179" s="43" t="s">
        <v>612</v>
      </c>
      <c r="AN179" s="44" t="s">
        <v>711</v>
      </c>
      <c r="AO179" s="43" t="s">
        <v>430</v>
      </c>
      <c r="AP179" s="43"/>
    </row>
    <row r="180" spans="1:42" s="1" customFormat="1" ht="75">
      <c r="A180" s="43" t="s">
        <v>40</v>
      </c>
      <c r="B180" s="60" t="s">
        <v>203</v>
      </c>
      <c r="C180" s="60">
        <v>424</v>
      </c>
      <c r="D180" s="249"/>
      <c r="E180" s="274"/>
      <c r="F180" s="43" t="s">
        <v>659</v>
      </c>
      <c r="G180" s="44" t="s">
        <v>439</v>
      </c>
      <c r="H180" s="31">
        <v>0.05</v>
      </c>
      <c r="I180" s="245"/>
      <c r="J180" s="31"/>
      <c r="K180" s="31"/>
      <c r="L180" s="31"/>
      <c r="M180" s="31"/>
      <c r="N180" s="31"/>
      <c r="O180" s="31"/>
      <c r="P180" s="31"/>
      <c r="Q180" s="31"/>
      <c r="R180" s="31">
        <v>0.2</v>
      </c>
      <c r="S180" s="31"/>
      <c r="T180" s="31">
        <v>0.2</v>
      </c>
      <c r="U180" s="31"/>
      <c r="V180" s="31">
        <v>0.2</v>
      </c>
      <c r="W180" s="31"/>
      <c r="X180" s="31">
        <v>0.2</v>
      </c>
      <c r="Y180" s="31"/>
      <c r="Z180" s="31">
        <v>0.2</v>
      </c>
      <c r="AA180" s="31"/>
      <c r="AB180" s="31"/>
      <c r="AC180" s="31"/>
      <c r="AD180" s="31"/>
      <c r="AE180" s="31"/>
      <c r="AF180" s="31"/>
      <c r="AG180" s="31"/>
      <c r="AH180" s="31">
        <f t="shared" si="9"/>
        <v>1</v>
      </c>
      <c r="AI180" s="62">
        <v>45047</v>
      </c>
      <c r="AJ180" s="62">
        <v>45199</v>
      </c>
      <c r="AK180" s="44" t="s">
        <v>440</v>
      </c>
      <c r="AL180" s="43" t="s">
        <v>429</v>
      </c>
      <c r="AM180" s="43" t="s">
        <v>612</v>
      </c>
      <c r="AN180" s="44" t="s">
        <v>711</v>
      </c>
      <c r="AO180" s="43" t="s">
        <v>430</v>
      </c>
      <c r="AP180" s="43"/>
    </row>
    <row r="181" spans="1:42" s="1" customFormat="1" ht="60">
      <c r="A181" s="43" t="s">
        <v>40</v>
      </c>
      <c r="B181" s="60" t="s">
        <v>203</v>
      </c>
      <c r="C181" s="60">
        <v>424</v>
      </c>
      <c r="D181" s="248">
        <v>1200</v>
      </c>
      <c r="E181" s="274"/>
      <c r="F181" s="43" t="s">
        <v>661</v>
      </c>
      <c r="G181" s="44" t="s">
        <v>441</v>
      </c>
      <c r="H181" s="31">
        <v>0.2</v>
      </c>
      <c r="I181" s="244">
        <f>+H181+H182+H183+H184</f>
        <v>1</v>
      </c>
      <c r="J181" s="31"/>
      <c r="K181" s="31"/>
      <c r="L181" s="31"/>
      <c r="M181" s="31"/>
      <c r="N181" s="161">
        <v>0.12</v>
      </c>
      <c r="O181" s="161"/>
      <c r="P181" s="161">
        <v>0.12</v>
      </c>
      <c r="Q181" s="161"/>
      <c r="R181" s="161">
        <v>0.12</v>
      </c>
      <c r="S181" s="161"/>
      <c r="T181" s="161">
        <v>0.12</v>
      </c>
      <c r="U181" s="161"/>
      <c r="V181" s="161">
        <v>0.12</v>
      </c>
      <c r="W181" s="161"/>
      <c r="X181" s="161">
        <v>0.1</v>
      </c>
      <c r="Y181" s="161"/>
      <c r="Z181" s="161">
        <v>0.1</v>
      </c>
      <c r="AA181" s="161"/>
      <c r="AB181" s="161">
        <v>0.2</v>
      </c>
      <c r="AC181" s="161"/>
      <c r="AD181" s="161"/>
      <c r="AE181" s="161"/>
      <c r="AF181" s="161"/>
      <c r="AG181" s="161"/>
      <c r="AH181" s="161">
        <f t="shared" si="9"/>
        <v>1</v>
      </c>
      <c r="AI181" s="168">
        <v>44986</v>
      </c>
      <c r="AJ181" s="168">
        <v>45230</v>
      </c>
      <c r="AK181" s="44" t="s">
        <v>440</v>
      </c>
      <c r="AL181" s="43" t="s">
        <v>429</v>
      </c>
      <c r="AM181" s="43" t="s">
        <v>612</v>
      </c>
      <c r="AN181" s="44" t="s">
        <v>711</v>
      </c>
      <c r="AO181" s="43" t="s">
        <v>430</v>
      </c>
      <c r="AP181" s="43"/>
    </row>
    <row r="182" spans="1:42" s="1" customFormat="1" ht="135">
      <c r="A182" s="43" t="s">
        <v>40</v>
      </c>
      <c r="B182" s="60" t="s">
        <v>203</v>
      </c>
      <c r="C182" s="60">
        <v>424</v>
      </c>
      <c r="D182" s="248"/>
      <c r="E182" s="274"/>
      <c r="F182" s="43" t="s">
        <v>661</v>
      </c>
      <c r="G182" s="44" t="s">
        <v>442</v>
      </c>
      <c r="H182" s="31">
        <v>0.3</v>
      </c>
      <c r="I182" s="244"/>
      <c r="J182" s="31"/>
      <c r="K182" s="31"/>
      <c r="L182" s="31"/>
      <c r="M182" s="31"/>
      <c r="N182" s="161">
        <v>0.1</v>
      </c>
      <c r="O182" s="161"/>
      <c r="P182" s="161">
        <v>0.2</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9"/>
        <v>1</v>
      </c>
      <c r="AI182" s="168">
        <v>44986</v>
      </c>
      <c r="AJ182" s="168">
        <v>45230</v>
      </c>
      <c r="AK182" s="44" t="s">
        <v>434</v>
      </c>
      <c r="AL182" s="43" t="s">
        <v>429</v>
      </c>
      <c r="AM182" s="43" t="s">
        <v>612</v>
      </c>
      <c r="AN182" s="44" t="s">
        <v>711</v>
      </c>
      <c r="AO182" s="43" t="s">
        <v>430</v>
      </c>
      <c r="AP182" s="43"/>
    </row>
    <row r="183" spans="1:42" s="1" customFormat="1" ht="134.25" customHeight="1">
      <c r="A183" s="43" t="s">
        <v>40</v>
      </c>
      <c r="B183" s="60" t="s">
        <v>203</v>
      </c>
      <c r="C183" s="60">
        <v>424</v>
      </c>
      <c r="D183" s="248"/>
      <c r="E183" s="274"/>
      <c r="F183" s="43" t="s">
        <v>661</v>
      </c>
      <c r="G183" s="44" t="s">
        <v>443</v>
      </c>
      <c r="H183" s="31">
        <v>0.4</v>
      </c>
      <c r="I183" s="244"/>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 t="shared" si="9"/>
        <v>1</v>
      </c>
      <c r="AI183" s="168">
        <v>44986</v>
      </c>
      <c r="AJ183" s="168">
        <v>45230</v>
      </c>
      <c r="AK183" s="44" t="s">
        <v>444</v>
      </c>
      <c r="AL183" s="43" t="s">
        <v>429</v>
      </c>
      <c r="AM183" s="43" t="s">
        <v>612</v>
      </c>
      <c r="AN183" s="44" t="s">
        <v>711</v>
      </c>
      <c r="AO183" s="43" t="s">
        <v>430</v>
      </c>
      <c r="AP183" s="43"/>
    </row>
    <row r="184" spans="1:42" s="1" customFormat="1" ht="90" customHeight="1">
      <c r="A184" s="43" t="s">
        <v>40</v>
      </c>
      <c r="B184" s="60" t="s">
        <v>203</v>
      </c>
      <c r="C184" s="60">
        <v>424</v>
      </c>
      <c r="D184" s="249"/>
      <c r="E184" s="274"/>
      <c r="F184" s="43" t="s">
        <v>661</v>
      </c>
      <c r="G184" s="44" t="s">
        <v>820</v>
      </c>
      <c r="H184" s="31">
        <v>0.1</v>
      </c>
      <c r="I184" s="245"/>
      <c r="J184" s="31"/>
      <c r="K184" s="31"/>
      <c r="L184" s="31"/>
      <c r="M184" s="31"/>
      <c r="N184" s="31"/>
      <c r="O184" s="31"/>
      <c r="P184" s="31"/>
      <c r="Q184" s="31"/>
      <c r="R184" s="31"/>
      <c r="S184" s="31"/>
      <c r="T184" s="31"/>
      <c r="U184" s="31"/>
      <c r="V184" s="31"/>
      <c r="W184" s="31"/>
      <c r="X184" s="161">
        <v>1</v>
      </c>
      <c r="Y184" s="161"/>
      <c r="Z184" s="161"/>
      <c r="AA184" s="161"/>
      <c r="AB184" s="161"/>
      <c r="AC184" s="161"/>
      <c r="AD184" s="161"/>
      <c r="AE184" s="161"/>
      <c r="AF184" s="161"/>
      <c r="AG184" s="161"/>
      <c r="AH184" s="161">
        <f t="shared" si="9"/>
        <v>1</v>
      </c>
      <c r="AI184" s="168">
        <v>45139</v>
      </c>
      <c r="AJ184" s="168">
        <v>45168</v>
      </c>
      <c r="AK184" s="44" t="s">
        <v>438</v>
      </c>
      <c r="AL184" s="43" t="s">
        <v>429</v>
      </c>
      <c r="AM184" s="43" t="s">
        <v>612</v>
      </c>
      <c r="AN184" s="44" t="s">
        <v>711</v>
      </c>
      <c r="AO184" s="43" t="s">
        <v>430</v>
      </c>
      <c r="AP184" s="304" t="s">
        <v>876</v>
      </c>
    </row>
    <row r="185" spans="1:42" s="1" customFormat="1" ht="75">
      <c r="A185" s="106" t="s">
        <v>40</v>
      </c>
      <c r="B185" s="107" t="s">
        <v>203</v>
      </c>
      <c r="C185" s="107">
        <v>424</v>
      </c>
      <c r="D185" s="153"/>
      <c r="E185" s="156"/>
      <c r="F185" s="106" t="s">
        <v>661</v>
      </c>
      <c r="G185" s="108" t="s">
        <v>820</v>
      </c>
      <c r="H185" s="109">
        <v>0.1</v>
      </c>
      <c r="I185" s="157"/>
      <c r="J185" s="109"/>
      <c r="K185" s="109"/>
      <c r="L185" s="109"/>
      <c r="M185" s="109"/>
      <c r="N185" s="109"/>
      <c r="O185" s="109"/>
      <c r="P185" s="109"/>
      <c r="Q185" s="109"/>
      <c r="R185" s="109"/>
      <c r="S185" s="109"/>
      <c r="T185" s="109"/>
      <c r="U185" s="109"/>
      <c r="V185" s="109"/>
      <c r="W185" s="109"/>
      <c r="X185" s="130">
        <v>0.5</v>
      </c>
      <c r="Y185" s="130"/>
      <c r="Z185" s="130">
        <v>0.5</v>
      </c>
      <c r="AA185" s="109"/>
      <c r="AB185" s="109"/>
      <c r="AC185" s="109"/>
      <c r="AD185" s="109"/>
      <c r="AE185" s="109"/>
      <c r="AF185" s="109"/>
      <c r="AG185" s="109"/>
      <c r="AH185" s="109">
        <f t="shared" ref="AH185" si="11">+J185+L185+N185+P185+R185+T185+V185+X185+Z185+AB185+AD185+AF185</f>
        <v>1</v>
      </c>
      <c r="AI185" s="124">
        <v>45139</v>
      </c>
      <c r="AJ185" s="155">
        <v>45199</v>
      </c>
      <c r="AK185" s="108" t="s">
        <v>438</v>
      </c>
      <c r="AL185" s="106" t="s">
        <v>429</v>
      </c>
      <c r="AM185" s="106" t="s">
        <v>612</v>
      </c>
      <c r="AN185" s="108" t="s">
        <v>711</v>
      </c>
      <c r="AO185" s="106" t="s">
        <v>430</v>
      </c>
      <c r="AP185" s="305"/>
    </row>
    <row r="186" spans="1:42" s="1" customFormat="1" ht="75">
      <c r="A186" s="43" t="s">
        <v>40</v>
      </c>
      <c r="B186" s="60" t="s">
        <v>203</v>
      </c>
      <c r="C186" s="60">
        <v>424</v>
      </c>
      <c r="D186" s="61" t="s">
        <v>70</v>
      </c>
      <c r="E186" s="61" t="s">
        <v>70</v>
      </c>
      <c r="F186" s="43" t="s">
        <v>446</v>
      </c>
      <c r="G186" s="44" t="s">
        <v>447</v>
      </c>
      <c r="H186" s="89">
        <v>0.1</v>
      </c>
      <c r="I186" s="243">
        <f>+H186+H187+H188+H189+H190+H191+H192+H193</f>
        <v>1</v>
      </c>
      <c r="J186" s="33"/>
      <c r="K186" s="60"/>
      <c r="L186" s="63"/>
      <c r="M186" s="60"/>
      <c r="N186" s="164">
        <v>1</v>
      </c>
      <c r="O186" s="159"/>
      <c r="P186" s="164"/>
      <c r="Q186" s="159"/>
      <c r="R186" s="164"/>
      <c r="S186" s="159"/>
      <c r="T186" s="164"/>
      <c r="U186" s="159"/>
      <c r="V186" s="164"/>
      <c r="W186" s="159"/>
      <c r="X186" s="159"/>
      <c r="Y186" s="159"/>
      <c r="Z186" s="159"/>
      <c r="AA186" s="159"/>
      <c r="AB186" s="159"/>
      <c r="AC186" s="159"/>
      <c r="AD186" s="159"/>
      <c r="AE186" s="159"/>
      <c r="AF186" s="159"/>
      <c r="AG186" s="159"/>
      <c r="AH186" s="161">
        <f t="shared" si="9"/>
        <v>1</v>
      </c>
      <c r="AI186" s="168">
        <v>44986</v>
      </c>
      <c r="AJ186" s="168">
        <v>45015</v>
      </c>
      <c r="AK186" s="44" t="s">
        <v>448</v>
      </c>
      <c r="AL186" s="43" t="s">
        <v>429</v>
      </c>
      <c r="AM186" s="43" t="s">
        <v>612</v>
      </c>
      <c r="AN186" s="44" t="s">
        <v>711</v>
      </c>
      <c r="AO186" s="43" t="s">
        <v>430</v>
      </c>
      <c r="AP186" s="43"/>
    </row>
    <row r="187" spans="1:42" s="1" customFormat="1" ht="120">
      <c r="A187" s="43" t="s">
        <v>40</v>
      </c>
      <c r="B187" s="60" t="s">
        <v>203</v>
      </c>
      <c r="C187" s="60">
        <v>424</v>
      </c>
      <c r="D187" s="61" t="s">
        <v>70</v>
      </c>
      <c r="E187" s="61" t="s">
        <v>70</v>
      </c>
      <c r="F187" s="43" t="s">
        <v>446</v>
      </c>
      <c r="G187" s="44" t="s">
        <v>449</v>
      </c>
      <c r="H187" s="89">
        <v>0.1</v>
      </c>
      <c r="I187" s="244"/>
      <c r="J187" s="31"/>
      <c r="K187" s="31"/>
      <c r="L187" s="31"/>
      <c r="M187" s="31"/>
      <c r="N187" s="161">
        <v>0.15</v>
      </c>
      <c r="O187" s="161"/>
      <c r="P187" s="161">
        <v>0.15</v>
      </c>
      <c r="Q187" s="161"/>
      <c r="R187" s="161">
        <v>0.12</v>
      </c>
      <c r="S187" s="161"/>
      <c r="T187" s="161">
        <v>0.12</v>
      </c>
      <c r="U187" s="161"/>
      <c r="V187" s="161">
        <v>0.12</v>
      </c>
      <c r="W187" s="161"/>
      <c r="X187" s="161">
        <v>0.12</v>
      </c>
      <c r="Y187" s="161"/>
      <c r="Z187" s="161">
        <v>0.12</v>
      </c>
      <c r="AA187" s="161"/>
      <c r="AB187" s="161">
        <v>0.1</v>
      </c>
      <c r="AC187" s="161"/>
      <c r="AD187" s="161"/>
      <c r="AE187" s="161"/>
      <c r="AF187" s="161"/>
      <c r="AG187" s="161"/>
      <c r="AH187" s="161">
        <f>+J187+L187+N187+P187+R187+T187+V187+X187+Z187+AB187+AD187+AF187</f>
        <v>1</v>
      </c>
      <c r="AI187" s="168">
        <v>44986</v>
      </c>
      <c r="AJ187" s="168">
        <v>45230</v>
      </c>
      <c r="AK187" s="44" t="s">
        <v>450</v>
      </c>
      <c r="AL187" s="43" t="s">
        <v>429</v>
      </c>
      <c r="AM187" s="43" t="s">
        <v>612</v>
      </c>
      <c r="AN187" s="44" t="s">
        <v>711</v>
      </c>
      <c r="AO187" s="43" t="s">
        <v>430</v>
      </c>
      <c r="AP187" s="43"/>
    </row>
    <row r="188" spans="1:42" s="1" customFormat="1" ht="60">
      <c r="A188" s="43" t="s">
        <v>40</v>
      </c>
      <c r="B188" s="60" t="s">
        <v>203</v>
      </c>
      <c r="C188" s="60">
        <v>424</v>
      </c>
      <c r="D188" s="61" t="s">
        <v>70</v>
      </c>
      <c r="E188" s="61" t="s">
        <v>70</v>
      </c>
      <c r="F188" s="43" t="s">
        <v>446</v>
      </c>
      <c r="G188" s="44" t="s">
        <v>451</v>
      </c>
      <c r="H188" s="89">
        <v>0.1</v>
      </c>
      <c r="I188" s="244"/>
      <c r="J188" s="78">
        <v>0.08</v>
      </c>
      <c r="K188" s="78" t="s">
        <v>127</v>
      </c>
      <c r="L188" s="78">
        <v>0.08</v>
      </c>
      <c r="M188" s="78" t="s">
        <v>127</v>
      </c>
      <c r="N188" s="78">
        <v>0.08</v>
      </c>
      <c r="O188" s="78" t="s">
        <v>127</v>
      </c>
      <c r="P188" s="78">
        <v>0.08</v>
      </c>
      <c r="Q188" s="78" t="s">
        <v>127</v>
      </c>
      <c r="R188" s="78">
        <v>0.08</v>
      </c>
      <c r="S188" s="78" t="s">
        <v>127</v>
      </c>
      <c r="T188" s="78">
        <v>0.08</v>
      </c>
      <c r="U188" s="78" t="s">
        <v>127</v>
      </c>
      <c r="V188" s="78">
        <v>0.08</v>
      </c>
      <c r="W188" s="78" t="s">
        <v>127</v>
      </c>
      <c r="X188" s="78">
        <v>0.08</v>
      </c>
      <c r="Y188" s="78" t="s">
        <v>127</v>
      </c>
      <c r="Z188" s="78">
        <v>0.09</v>
      </c>
      <c r="AA188" s="78" t="s">
        <v>127</v>
      </c>
      <c r="AB188" s="78">
        <v>0.09</v>
      </c>
      <c r="AC188" s="78" t="s">
        <v>127</v>
      </c>
      <c r="AD188" s="78">
        <v>0.09</v>
      </c>
      <c r="AE188" s="78" t="s">
        <v>127</v>
      </c>
      <c r="AF188" s="78">
        <v>0.09</v>
      </c>
      <c r="AG188" s="78" t="s">
        <v>127</v>
      </c>
      <c r="AH188" s="31">
        <f t="shared" si="9"/>
        <v>0.99999999999999989</v>
      </c>
      <c r="AI188" s="62">
        <v>44927</v>
      </c>
      <c r="AJ188" s="62">
        <v>45291</v>
      </c>
      <c r="AK188" s="44" t="s">
        <v>452</v>
      </c>
      <c r="AL188" s="43" t="s">
        <v>429</v>
      </c>
      <c r="AM188" s="43" t="s">
        <v>612</v>
      </c>
      <c r="AN188" s="44" t="s">
        <v>711</v>
      </c>
      <c r="AO188" s="43" t="s">
        <v>430</v>
      </c>
      <c r="AP188" s="43"/>
    </row>
    <row r="189" spans="1:42" s="1" customFormat="1" ht="60">
      <c r="A189" s="43" t="s">
        <v>40</v>
      </c>
      <c r="B189" s="60" t="s">
        <v>203</v>
      </c>
      <c r="C189" s="60">
        <v>424</v>
      </c>
      <c r="D189" s="61" t="s">
        <v>70</v>
      </c>
      <c r="E189" s="61" t="s">
        <v>70</v>
      </c>
      <c r="F189" s="43" t="s">
        <v>446</v>
      </c>
      <c r="G189" s="44" t="s">
        <v>453</v>
      </c>
      <c r="H189" s="89">
        <v>0.1</v>
      </c>
      <c r="I189" s="244"/>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9"/>
        <v>1</v>
      </c>
      <c r="AI189" s="62">
        <v>45231</v>
      </c>
      <c r="AJ189" s="62">
        <v>45260</v>
      </c>
      <c r="AK189" s="44" t="s">
        <v>454</v>
      </c>
      <c r="AL189" s="43" t="s">
        <v>429</v>
      </c>
      <c r="AM189" s="43" t="s">
        <v>612</v>
      </c>
      <c r="AN189" s="44" t="s">
        <v>711</v>
      </c>
      <c r="AO189" s="43" t="s">
        <v>430</v>
      </c>
      <c r="AP189" s="43"/>
    </row>
    <row r="190" spans="1:42" s="1" customFormat="1" ht="60">
      <c r="A190" s="43" t="s">
        <v>40</v>
      </c>
      <c r="B190" s="60" t="s">
        <v>203</v>
      </c>
      <c r="C190" s="60">
        <v>424</v>
      </c>
      <c r="D190" s="61" t="s">
        <v>70</v>
      </c>
      <c r="E190" s="61" t="s">
        <v>70</v>
      </c>
      <c r="F190" s="43" t="s">
        <v>446</v>
      </c>
      <c r="G190" s="44" t="s">
        <v>455</v>
      </c>
      <c r="H190" s="89">
        <v>0.1</v>
      </c>
      <c r="I190" s="244"/>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9"/>
        <v>1</v>
      </c>
      <c r="AI190" s="62">
        <v>45231</v>
      </c>
      <c r="AJ190" s="62">
        <v>45260</v>
      </c>
      <c r="AK190" s="44" t="s">
        <v>454</v>
      </c>
      <c r="AL190" s="43" t="s">
        <v>429</v>
      </c>
      <c r="AM190" s="43" t="s">
        <v>612</v>
      </c>
      <c r="AN190" s="44" t="s">
        <v>711</v>
      </c>
      <c r="AO190" s="43" t="s">
        <v>430</v>
      </c>
      <c r="AP190" s="43"/>
    </row>
    <row r="191" spans="1:42" s="1" customFormat="1" ht="108.75" customHeight="1">
      <c r="A191" s="43" t="s">
        <v>40</v>
      </c>
      <c r="B191" s="60" t="s">
        <v>203</v>
      </c>
      <c r="C191" s="60">
        <v>424</v>
      </c>
      <c r="D191" s="61" t="s">
        <v>70</v>
      </c>
      <c r="E191" s="61" t="s">
        <v>70</v>
      </c>
      <c r="F191" s="43" t="s">
        <v>446</v>
      </c>
      <c r="G191" s="44" t="s">
        <v>456</v>
      </c>
      <c r="H191" s="89">
        <v>0.1</v>
      </c>
      <c r="I191" s="244"/>
      <c r="J191" s="31"/>
      <c r="K191" s="31"/>
      <c r="L191" s="31">
        <v>0.15</v>
      </c>
      <c r="M191" s="31"/>
      <c r="N191" s="31">
        <v>0.25</v>
      </c>
      <c r="O191" s="31"/>
      <c r="P191" s="31"/>
      <c r="Q191" s="31"/>
      <c r="R191" s="31">
        <v>0.1</v>
      </c>
      <c r="S191" s="31"/>
      <c r="T191" s="31">
        <v>0.1</v>
      </c>
      <c r="U191" s="31"/>
      <c r="V191" s="31">
        <v>0.1</v>
      </c>
      <c r="W191" s="31"/>
      <c r="X191" s="31">
        <v>0.1</v>
      </c>
      <c r="Y191" s="31"/>
      <c r="Z191" s="31">
        <v>0.05</v>
      </c>
      <c r="AA191" s="31"/>
      <c r="AB191" s="31">
        <v>0.05</v>
      </c>
      <c r="AC191" s="31"/>
      <c r="AD191" s="31">
        <v>0.05</v>
      </c>
      <c r="AE191" s="31"/>
      <c r="AF191" s="31">
        <v>0.05</v>
      </c>
      <c r="AG191" s="31"/>
      <c r="AH191" s="31">
        <f t="shared" si="9"/>
        <v>1</v>
      </c>
      <c r="AI191" s="62">
        <v>44958</v>
      </c>
      <c r="AJ191" s="62">
        <v>45291</v>
      </c>
      <c r="AK191" s="44" t="s">
        <v>844</v>
      </c>
      <c r="AL191" s="43" t="s">
        <v>429</v>
      </c>
      <c r="AM191" s="43" t="s">
        <v>612</v>
      </c>
      <c r="AN191" s="44" t="s">
        <v>711</v>
      </c>
      <c r="AO191" s="43" t="s">
        <v>430</v>
      </c>
      <c r="AP191" s="43"/>
    </row>
    <row r="192" spans="1:42" s="175" customFormat="1" ht="183" customHeight="1">
      <c r="A192" s="158" t="s">
        <v>40</v>
      </c>
      <c r="B192" s="159" t="s">
        <v>203</v>
      </c>
      <c r="C192" s="159">
        <v>424</v>
      </c>
      <c r="D192" s="173" t="s">
        <v>70</v>
      </c>
      <c r="E192" s="173" t="s">
        <v>70</v>
      </c>
      <c r="F192" s="158" t="s">
        <v>446</v>
      </c>
      <c r="G192" s="158" t="s">
        <v>831</v>
      </c>
      <c r="H192" s="174">
        <v>0.1</v>
      </c>
      <c r="I192" s="244"/>
      <c r="J192" s="161"/>
      <c r="K192" s="161"/>
      <c r="L192" s="161"/>
      <c r="M192" s="161"/>
      <c r="N192" s="161">
        <v>0.1</v>
      </c>
      <c r="O192" s="161"/>
      <c r="P192" s="161">
        <v>0.1</v>
      </c>
      <c r="Q192" s="161"/>
      <c r="R192" s="161">
        <v>0.1</v>
      </c>
      <c r="S192" s="161"/>
      <c r="T192" s="161">
        <v>0.1</v>
      </c>
      <c r="U192" s="161"/>
      <c r="V192" s="161">
        <v>0.1</v>
      </c>
      <c r="W192" s="161"/>
      <c r="X192" s="161">
        <v>0.1</v>
      </c>
      <c r="Y192" s="161"/>
      <c r="Z192" s="161">
        <v>0.1</v>
      </c>
      <c r="AA192" s="161"/>
      <c r="AB192" s="161">
        <v>0.1</v>
      </c>
      <c r="AC192" s="161"/>
      <c r="AD192" s="161">
        <v>0.1</v>
      </c>
      <c r="AE192" s="161"/>
      <c r="AF192" s="161">
        <v>0.1</v>
      </c>
      <c r="AG192" s="161"/>
      <c r="AH192" s="161">
        <f t="shared" si="9"/>
        <v>0.99999999999999989</v>
      </c>
      <c r="AI192" s="168">
        <v>44986</v>
      </c>
      <c r="AJ192" s="168">
        <v>45275</v>
      </c>
      <c r="AK192" s="160" t="s">
        <v>458</v>
      </c>
      <c r="AL192" s="158" t="s">
        <v>429</v>
      </c>
      <c r="AM192" s="158" t="s">
        <v>612</v>
      </c>
      <c r="AN192" s="160" t="s">
        <v>711</v>
      </c>
      <c r="AO192" s="158" t="s">
        <v>430</v>
      </c>
      <c r="AP192" s="158"/>
    </row>
    <row r="193" spans="1:42" s="1" customFormat="1" ht="60">
      <c r="A193" s="43" t="s">
        <v>40</v>
      </c>
      <c r="B193" s="60" t="s">
        <v>203</v>
      </c>
      <c r="C193" s="60">
        <v>424</v>
      </c>
      <c r="D193" s="61" t="s">
        <v>70</v>
      </c>
      <c r="E193" s="61" t="s">
        <v>70</v>
      </c>
      <c r="F193" s="43" t="s">
        <v>446</v>
      </c>
      <c r="G193" s="43" t="s">
        <v>459</v>
      </c>
      <c r="H193" s="89">
        <v>0.3</v>
      </c>
      <c r="I193" s="245"/>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9"/>
        <v>0.99999999999999989</v>
      </c>
      <c r="AI193" s="62">
        <v>44986</v>
      </c>
      <c r="AJ193" s="62">
        <v>45272</v>
      </c>
      <c r="AK193" s="44" t="s">
        <v>460</v>
      </c>
      <c r="AL193" s="43" t="s">
        <v>429</v>
      </c>
      <c r="AM193" s="43" t="s">
        <v>612</v>
      </c>
      <c r="AN193" s="44" t="s">
        <v>711</v>
      </c>
      <c r="AO193" s="43" t="s">
        <v>430</v>
      </c>
      <c r="AP193" s="43"/>
    </row>
    <row r="194" spans="1:42" s="1" customFormat="1" ht="75">
      <c r="A194" s="43" t="s">
        <v>40</v>
      </c>
      <c r="B194" s="60" t="s">
        <v>203</v>
      </c>
      <c r="C194" s="60">
        <v>424</v>
      </c>
      <c r="D194" s="60" t="s">
        <v>70</v>
      </c>
      <c r="E194" s="60" t="s">
        <v>70</v>
      </c>
      <c r="F194" s="43" t="s">
        <v>446</v>
      </c>
      <c r="G194" s="43" t="s">
        <v>850</v>
      </c>
      <c r="H194" s="89">
        <v>1</v>
      </c>
      <c r="I194" s="63">
        <f>+H194</f>
        <v>1</v>
      </c>
      <c r="J194" s="60"/>
      <c r="K194" s="60"/>
      <c r="L194" s="60"/>
      <c r="M194" s="60"/>
      <c r="N194" s="60"/>
      <c r="O194" s="60"/>
      <c r="P194" s="63"/>
      <c r="Q194" s="60"/>
      <c r="R194" s="60"/>
      <c r="S194" s="60"/>
      <c r="T194" s="60"/>
      <c r="U194" s="60"/>
      <c r="V194" s="63"/>
      <c r="W194" s="60"/>
      <c r="X194" s="63">
        <v>0.5</v>
      </c>
      <c r="Y194" s="60"/>
      <c r="Z194" s="60"/>
      <c r="AA194" s="60"/>
      <c r="AB194" s="63"/>
      <c r="AC194" s="60"/>
      <c r="AD194" s="60"/>
      <c r="AE194" s="60"/>
      <c r="AF194" s="63">
        <v>0.5</v>
      </c>
      <c r="AG194" s="60"/>
      <c r="AH194" s="31">
        <f>+J194+L194+N194+P194+R194+T194+V194+X194+Z194+AB194+AD194+AF194</f>
        <v>1</v>
      </c>
      <c r="AI194" s="64">
        <v>45017</v>
      </c>
      <c r="AJ194" s="64">
        <v>45291</v>
      </c>
      <c r="AK194" s="43" t="s">
        <v>846</v>
      </c>
      <c r="AL194" s="43" t="s">
        <v>429</v>
      </c>
      <c r="AM194" s="43" t="s">
        <v>612</v>
      </c>
      <c r="AN194" s="44" t="s">
        <v>711</v>
      </c>
      <c r="AO194" s="43" t="s">
        <v>430</v>
      </c>
      <c r="AP194" s="43"/>
    </row>
    <row r="195" spans="1:42" s="36" customFormat="1" ht="134.25" customHeight="1">
      <c r="A195" s="43" t="s">
        <v>40</v>
      </c>
      <c r="B195" s="60" t="s">
        <v>203</v>
      </c>
      <c r="C195" s="60">
        <v>424</v>
      </c>
      <c r="D195" s="247">
        <v>130</v>
      </c>
      <c r="E195" s="270">
        <v>3691930000</v>
      </c>
      <c r="F195" s="43" t="s">
        <v>662</v>
      </c>
      <c r="G195" s="44" t="s">
        <v>461</v>
      </c>
      <c r="H195" s="31">
        <v>0.1</v>
      </c>
      <c r="I195" s="261">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c r="AP195" s="25"/>
    </row>
    <row r="196" spans="1:42" s="36" customFormat="1" ht="121.5" customHeight="1">
      <c r="A196" s="43" t="s">
        <v>40</v>
      </c>
      <c r="B196" s="60" t="s">
        <v>203</v>
      </c>
      <c r="C196" s="60">
        <v>424</v>
      </c>
      <c r="D196" s="248"/>
      <c r="E196" s="271"/>
      <c r="F196" s="43" t="s">
        <v>662</v>
      </c>
      <c r="G196" s="44" t="s">
        <v>466</v>
      </c>
      <c r="H196" s="31">
        <v>0.2</v>
      </c>
      <c r="I196" s="262"/>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2">SUM(J196+L196+N196+P196+R196+T196+V196+X196+Z196+AB196+AD196+AF196)</f>
        <v>1</v>
      </c>
      <c r="AI196" s="64">
        <v>45017</v>
      </c>
      <c r="AJ196" s="64">
        <v>45107</v>
      </c>
      <c r="AK196" s="44" t="s">
        <v>467</v>
      </c>
      <c r="AL196" s="43" t="s">
        <v>463</v>
      </c>
      <c r="AM196" s="44" t="s">
        <v>464</v>
      </c>
      <c r="AN196" s="25" t="s">
        <v>465</v>
      </c>
      <c r="AO196" s="25" t="s">
        <v>785</v>
      </c>
      <c r="AP196" s="25"/>
    </row>
    <row r="197" spans="1:42" s="36" customFormat="1" ht="126" customHeight="1">
      <c r="A197" s="43" t="s">
        <v>40</v>
      </c>
      <c r="B197" s="60" t="s">
        <v>203</v>
      </c>
      <c r="C197" s="60">
        <v>424</v>
      </c>
      <c r="D197" s="248"/>
      <c r="E197" s="271"/>
      <c r="F197" s="43" t="s">
        <v>662</v>
      </c>
      <c r="G197" s="44" t="s">
        <v>468</v>
      </c>
      <c r="H197" s="31">
        <v>0.2</v>
      </c>
      <c r="I197" s="262"/>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2"/>
        <v>1</v>
      </c>
      <c r="AI197" s="64">
        <v>45078</v>
      </c>
      <c r="AJ197" s="64">
        <v>45138</v>
      </c>
      <c r="AK197" s="44" t="s">
        <v>469</v>
      </c>
      <c r="AL197" s="43" t="s">
        <v>463</v>
      </c>
      <c r="AM197" s="44" t="s">
        <v>464</v>
      </c>
      <c r="AN197" s="25" t="s">
        <v>465</v>
      </c>
      <c r="AO197" s="25" t="s">
        <v>785</v>
      </c>
      <c r="AP197" s="25"/>
    </row>
    <row r="198" spans="1:42" s="36" customFormat="1" ht="120.75" customHeight="1">
      <c r="A198" s="43" t="s">
        <v>40</v>
      </c>
      <c r="B198" s="60" t="s">
        <v>203</v>
      </c>
      <c r="C198" s="60">
        <v>424</v>
      </c>
      <c r="D198" s="248"/>
      <c r="E198" s="271"/>
      <c r="F198" s="43" t="s">
        <v>662</v>
      </c>
      <c r="G198" s="44" t="s">
        <v>470</v>
      </c>
      <c r="H198" s="31">
        <v>0.25</v>
      </c>
      <c r="I198" s="262"/>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2"/>
        <v>1</v>
      </c>
      <c r="AI198" s="64">
        <v>45078</v>
      </c>
      <c r="AJ198" s="64">
        <v>45199</v>
      </c>
      <c r="AK198" s="44" t="s">
        <v>471</v>
      </c>
      <c r="AL198" s="43" t="s">
        <v>463</v>
      </c>
      <c r="AM198" s="44" t="s">
        <v>464</v>
      </c>
      <c r="AN198" s="25" t="s">
        <v>465</v>
      </c>
      <c r="AO198" s="25" t="s">
        <v>785</v>
      </c>
      <c r="AP198" s="25"/>
    </row>
    <row r="199" spans="1:42" s="36" customFormat="1" ht="119.25" customHeight="1">
      <c r="A199" s="43" t="s">
        <v>40</v>
      </c>
      <c r="B199" s="60" t="s">
        <v>203</v>
      </c>
      <c r="C199" s="60">
        <v>424</v>
      </c>
      <c r="D199" s="248"/>
      <c r="E199" s="271"/>
      <c r="F199" s="43" t="s">
        <v>662</v>
      </c>
      <c r="G199" s="44" t="s">
        <v>472</v>
      </c>
      <c r="H199" s="31">
        <v>0.2</v>
      </c>
      <c r="I199" s="262"/>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2"/>
        <v>1</v>
      </c>
      <c r="AI199" s="64">
        <v>45139</v>
      </c>
      <c r="AJ199" s="64">
        <v>45260</v>
      </c>
      <c r="AK199" s="44" t="s">
        <v>473</v>
      </c>
      <c r="AL199" s="43" t="s">
        <v>463</v>
      </c>
      <c r="AM199" s="44" t="s">
        <v>464</v>
      </c>
      <c r="AN199" s="25" t="s">
        <v>465</v>
      </c>
      <c r="AO199" s="25" t="s">
        <v>785</v>
      </c>
      <c r="AP199" s="25"/>
    </row>
    <row r="200" spans="1:42" s="36" customFormat="1" ht="134.25" customHeight="1">
      <c r="A200" s="43" t="s">
        <v>40</v>
      </c>
      <c r="B200" s="60" t="s">
        <v>203</v>
      </c>
      <c r="C200" s="60">
        <v>424</v>
      </c>
      <c r="D200" s="249"/>
      <c r="E200" s="271"/>
      <c r="F200" s="43" t="s">
        <v>662</v>
      </c>
      <c r="G200" s="44" t="s">
        <v>474</v>
      </c>
      <c r="H200" s="31">
        <v>0.05</v>
      </c>
      <c r="I200" s="263"/>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c r="AP200" s="25"/>
    </row>
    <row r="201" spans="1:42" s="36" customFormat="1" ht="105">
      <c r="A201" s="43" t="s">
        <v>40</v>
      </c>
      <c r="B201" s="60" t="s">
        <v>203</v>
      </c>
      <c r="C201" s="60">
        <v>424</v>
      </c>
      <c r="D201" s="247">
        <v>183</v>
      </c>
      <c r="E201" s="271"/>
      <c r="F201" s="43" t="s">
        <v>662</v>
      </c>
      <c r="G201" s="44" t="s">
        <v>476</v>
      </c>
      <c r="H201" s="31">
        <v>0.2</v>
      </c>
      <c r="I201" s="261">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c r="AP201" s="25"/>
    </row>
    <row r="202" spans="1:42" s="36" customFormat="1" ht="90.75">
      <c r="A202" s="43" t="s">
        <v>40</v>
      </c>
      <c r="B202" s="60" t="s">
        <v>203</v>
      </c>
      <c r="C202" s="60">
        <v>424</v>
      </c>
      <c r="D202" s="248"/>
      <c r="E202" s="271"/>
      <c r="F202" s="43" t="s">
        <v>662</v>
      </c>
      <c r="G202" s="44" t="s">
        <v>477</v>
      </c>
      <c r="H202" s="31">
        <v>0.05</v>
      </c>
      <c r="I202" s="248"/>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c r="AP202" s="25"/>
    </row>
    <row r="203" spans="1:42" s="36" customFormat="1" ht="90.75">
      <c r="A203" s="43" t="s">
        <v>40</v>
      </c>
      <c r="B203" s="60" t="s">
        <v>203</v>
      </c>
      <c r="C203" s="60">
        <v>424</v>
      </c>
      <c r="D203" s="248"/>
      <c r="E203" s="271"/>
      <c r="F203" s="43" t="s">
        <v>662</v>
      </c>
      <c r="G203" s="44" t="s">
        <v>478</v>
      </c>
      <c r="H203" s="31">
        <v>0.25</v>
      </c>
      <c r="I203" s="248"/>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2"/>
        <v>1</v>
      </c>
      <c r="AI203" s="64">
        <v>45078</v>
      </c>
      <c r="AJ203" s="64">
        <v>45138</v>
      </c>
      <c r="AK203" s="44" t="s">
        <v>469</v>
      </c>
      <c r="AL203" s="43" t="s">
        <v>463</v>
      </c>
      <c r="AM203" s="44" t="s">
        <v>464</v>
      </c>
      <c r="AN203" s="25" t="s">
        <v>465</v>
      </c>
      <c r="AO203" s="25" t="s">
        <v>785</v>
      </c>
      <c r="AP203" s="25"/>
    </row>
    <row r="204" spans="1:42" s="36" customFormat="1" ht="150">
      <c r="A204" s="43" t="s">
        <v>40</v>
      </c>
      <c r="B204" s="60" t="s">
        <v>203</v>
      </c>
      <c r="C204" s="60">
        <v>424</v>
      </c>
      <c r="D204" s="248"/>
      <c r="E204" s="271"/>
      <c r="F204" s="43" t="s">
        <v>662</v>
      </c>
      <c r="G204" s="44" t="s">
        <v>479</v>
      </c>
      <c r="H204" s="31">
        <v>0.25</v>
      </c>
      <c r="I204" s="248"/>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c r="AP204" s="25"/>
    </row>
    <row r="205" spans="1:42" s="36" customFormat="1" ht="90.75">
      <c r="A205" s="43" t="s">
        <v>40</v>
      </c>
      <c r="B205" s="60" t="s">
        <v>203</v>
      </c>
      <c r="C205" s="60">
        <v>424</v>
      </c>
      <c r="D205" s="248"/>
      <c r="E205" s="271"/>
      <c r="F205" s="43" t="s">
        <v>662</v>
      </c>
      <c r="G205" s="44" t="s">
        <v>481</v>
      </c>
      <c r="H205" s="31">
        <v>0.2</v>
      </c>
      <c r="I205" s="248"/>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c r="AP205" s="25"/>
    </row>
    <row r="206" spans="1:42" s="36" customFormat="1" ht="90.75">
      <c r="A206" s="43" t="s">
        <v>40</v>
      </c>
      <c r="B206" s="60" t="s">
        <v>203</v>
      </c>
      <c r="C206" s="60">
        <v>424</v>
      </c>
      <c r="D206" s="249"/>
      <c r="E206" s="272"/>
      <c r="F206" s="84" t="s">
        <v>662</v>
      </c>
      <c r="G206" s="46" t="s">
        <v>482</v>
      </c>
      <c r="H206" s="37">
        <v>0.05</v>
      </c>
      <c r="I206" s="248"/>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c r="AP206" s="25"/>
    </row>
    <row r="207" spans="1:42" s="35" customFormat="1" ht="85.5" customHeight="1">
      <c r="A207" s="43" t="s">
        <v>40</v>
      </c>
      <c r="B207" s="60" t="s">
        <v>203</v>
      </c>
      <c r="C207" s="60">
        <v>420</v>
      </c>
      <c r="D207" s="60" t="s">
        <v>70</v>
      </c>
      <c r="E207" s="60" t="s">
        <v>70</v>
      </c>
      <c r="F207" s="43" t="s">
        <v>483</v>
      </c>
      <c r="G207" s="44" t="s">
        <v>486</v>
      </c>
      <c r="H207" s="31">
        <v>0.2</v>
      </c>
      <c r="I207" s="262">
        <f>+H207+H208+H209+H210+H211+H212</f>
        <v>1</v>
      </c>
      <c r="J207" s="63"/>
      <c r="K207" s="63"/>
      <c r="L207" s="63"/>
      <c r="M207" s="63"/>
      <c r="N207" s="63">
        <v>0.15</v>
      </c>
      <c r="O207" s="63"/>
      <c r="P207" s="63">
        <v>0.25</v>
      </c>
      <c r="Q207" s="63"/>
      <c r="R207" s="63">
        <v>0.3</v>
      </c>
      <c r="S207" s="63"/>
      <c r="T207" s="63">
        <v>0.3</v>
      </c>
      <c r="U207" s="63"/>
      <c r="V207" s="63"/>
      <c r="W207" s="63"/>
      <c r="X207" s="56"/>
      <c r="Y207" s="63"/>
      <c r="Z207" s="56"/>
      <c r="AA207" s="63"/>
      <c r="AB207" s="63"/>
      <c r="AC207" s="63"/>
      <c r="AD207" s="63"/>
      <c r="AE207" s="63"/>
      <c r="AF207" s="63"/>
      <c r="AG207" s="63"/>
      <c r="AH207" s="85">
        <f>SUM(J207+L207+N207+P207+R207+T207+AD207+AB207+AF207+V207+X207+Z207)</f>
        <v>1</v>
      </c>
      <c r="AI207" s="64">
        <v>44986</v>
      </c>
      <c r="AJ207" s="64">
        <v>45107</v>
      </c>
      <c r="AK207" s="44" t="s">
        <v>485</v>
      </c>
      <c r="AL207" s="43" t="s">
        <v>463</v>
      </c>
      <c r="AM207" s="44" t="s">
        <v>464</v>
      </c>
      <c r="AN207" s="25" t="s">
        <v>465</v>
      </c>
      <c r="AO207" s="25" t="s">
        <v>785</v>
      </c>
      <c r="AP207" s="25"/>
    </row>
    <row r="208" spans="1:42" s="35" customFormat="1" ht="85.5" customHeight="1">
      <c r="A208" s="43" t="s">
        <v>40</v>
      </c>
      <c r="B208" s="60" t="s">
        <v>203</v>
      </c>
      <c r="C208" s="60">
        <v>420</v>
      </c>
      <c r="D208" s="60" t="s">
        <v>70</v>
      </c>
      <c r="E208" s="60" t="s">
        <v>70</v>
      </c>
      <c r="F208" s="43" t="s">
        <v>483</v>
      </c>
      <c r="G208" s="44" t="s">
        <v>487</v>
      </c>
      <c r="H208" s="31">
        <v>0.1</v>
      </c>
      <c r="I208" s="262"/>
      <c r="J208" s="63"/>
      <c r="K208" s="63"/>
      <c r="L208" s="63"/>
      <c r="M208" s="63"/>
      <c r="N208" s="63"/>
      <c r="O208" s="63"/>
      <c r="P208" s="63"/>
      <c r="Q208" s="63"/>
      <c r="R208" s="63"/>
      <c r="S208" s="63"/>
      <c r="T208" s="63"/>
      <c r="U208" s="63"/>
      <c r="V208" s="63"/>
      <c r="W208" s="63"/>
      <c r="X208" s="87">
        <v>0.2</v>
      </c>
      <c r="Y208" s="63"/>
      <c r="Z208" s="87">
        <v>0.2</v>
      </c>
      <c r="AA208" s="63"/>
      <c r="AB208" s="63">
        <v>0.6</v>
      </c>
      <c r="AC208" s="63"/>
      <c r="AD208" s="63"/>
      <c r="AE208" s="63"/>
      <c r="AF208" s="63"/>
      <c r="AG208" s="63"/>
      <c r="AH208" s="85">
        <f>SUM(J208+L208+N208+P208+R208+T208+AD208+AB208+AF208+V208+X208+Z208)</f>
        <v>1</v>
      </c>
      <c r="AI208" s="64">
        <v>45139</v>
      </c>
      <c r="AJ208" s="64">
        <v>45230</v>
      </c>
      <c r="AK208" s="44" t="s">
        <v>485</v>
      </c>
      <c r="AL208" s="43" t="s">
        <v>463</v>
      </c>
      <c r="AM208" s="44" t="s">
        <v>464</v>
      </c>
      <c r="AN208" s="25" t="s">
        <v>465</v>
      </c>
      <c r="AO208" s="25" t="s">
        <v>785</v>
      </c>
      <c r="AP208" s="25"/>
    </row>
    <row r="209" spans="1:42" s="35" customFormat="1" ht="85.5" customHeight="1">
      <c r="A209" s="43" t="s">
        <v>40</v>
      </c>
      <c r="B209" s="60" t="s">
        <v>203</v>
      </c>
      <c r="C209" s="60">
        <v>420</v>
      </c>
      <c r="D209" s="60" t="s">
        <v>70</v>
      </c>
      <c r="E209" s="60" t="s">
        <v>70</v>
      </c>
      <c r="F209" s="43" t="s">
        <v>483</v>
      </c>
      <c r="G209" s="44" t="s">
        <v>488</v>
      </c>
      <c r="H209" s="31">
        <v>0.1</v>
      </c>
      <c r="I209" s="262"/>
      <c r="J209" s="63"/>
      <c r="K209" s="63"/>
      <c r="L209" s="63"/>
      <c r="M209" s="63"/>
      <c r="N209" s="63"/>
      <c r="O209" s="63"/>
      <c r="P209" s="63">
        <v>0.1</v>
      </c>
      <c r="Q209" s="63"/>
      <c r="R209" s="63">
        <v>0.1</v>
      </c>
      <c r="S209" s="63"/>
      <c r="T209" s="63">
        <v>0.1</v>
      </c>
      <c r="U209" s="63"/>
      <c r="V209" s="63">
        <v>0.1</v>
      </c>
      <c r="W209" s="63"/>
      <c r="X209" s="63">
        <v>0.1</v>
      </c>
      <c r="Y209" s="63"/>
      <c r="Z209" s="87">
        <v>0.1</v>
      </c>
      <c r="AA209" s="63"/>
      <c r="AB209" s="63">
        <v>0.1</v>
      </c>
      <c r="AC209" s="63"/>
      <c r="AD209" s="63">
        <v>0.2</v>
      </c>
      <c r="AE209" s="63"/>
      <c r="AF209" s="63">
        <v>0.1</v>
      </c>
      <c r="AG209" s="63"/>
      <c r="AH209" s="85">
        <f>SUM(J209+L209+N209+P209+R209+T209+AD209+AB209+AF209+V209+X209+Z209)</f>
        <v>0.99999999999999989</v>
      </c>
      <c r="AI209" s="64">
        <v>45017</v>
      </c>
      <c r="AJ209" s="64">
        <v>45291</v>
      </c>
      <c r="AK209" s="44" t="s">
        <v>489</v>
      </c>
      <c r="AL209" s="43" t="s">
        <v>463</v>
      </c>
      <c r="AM209" s="44" t="s">
        <v>464</v>
      </c>
      <c r="AN209" s="25" t="s">
        <v>465</v>
      </c>
      <c r="AO209" s="25" t="s">
        <v>785</v>
      </c>
      <c r="AP209" s="25"/>
    </row>
    <row r="210" spans="1:42" s="35" customFormat="1" ht="165">
      <c r="A210" s="43" t="s">
        <v>40</v>
      </c>
      <c r="B210" s="60" t="s">
        <v>203</v>
      </c>
      <c r="C210" s="60">
        <v>420</v>
      </c>
      <c r="D210" s="60" t="s">
        <v>70</v>
      </c>
      <c r="E210" s="60" t="s">
        <v>70</v>
      </c>
      <c r="F210" s="43" t="s">
        <v>483</v>
      </c>
      <c r="G210" s="43" t="s">
        <v>490</v>
      </c>
      <c r="H210" s="63">
        <v>0.1</v>
      </c>
      <c r="I210" s="262"/>
      <c r="J210" s="60"/>
      <c r="K210" s="60"/>
      <c r="L210" s="60"/>
      <c r="M210" s="60"/>
      <c r="N210" s="30"/>
      <c r="O210" s="60"/>
      <c r="P210" s="63">
        <v>0.25</v>
      </c>
      <c r="Q210" s="60"/>
      <c r="R210" s="60"/>
      <c r="S210" s="60"/>
      <c r="T210" s="30"/>
      <c r="U210" s="60"/>
      <c r="V210" s="63">
        <v>0.25</v>
      </c>
      <c r="W210" s="60"/>
      <c r="X210" s="63"/>
      <c r="Y210" s="60"/>
      <c r="Z210" s="30"/>
      <c r="AA210" s="60"/>
      <c r="AB210" s="63">
        <v>0.25</v>
      </c>
      <c r="AC210" s="60"/>
      <c r="AD210" s="60"/>
      <c r="AE210" s="60"/>
      <c r="AF210" s="63">
        <v>0.25</v>
      </c>
      <c r="AG210" s="60"/>
      <c r="AH210" s="85">
        <f t="shared" ref="AH210:AH212" si="13">SUM(J210+L210+N210+P210+R210+T210+AD210+AB210+AF210+V210+X210+Z210)</f>
        <v>1</v>
      </c>
      <c r="AI210" s="64">
        <v>45017</v>
      </c>
      <c r="AJ210" s="64">
        <v>45291</v>
      </c>
      <c r="AK210" s="43" t="s">
        <v>491</v>
      </c>
      <c r="AL210" s="43" t="s">
        <v>463</v>
      </c>
      <c r="AM210" s="44" t="s">
        <v>464</v>
      </c>
      <c r="AN210" s="25" t="s">
        <v>465</v>
      </c>
      <c r="AO210" s="25" t="s">
        <v>785</v>
      </c>
      <c r="AP210" s="25"/>
    </row>
    <row r="211" spans="1:42" s="35" customFormat="1" ht="60">
      <c r="A211" s="43" t="s">
        <v>40</v>
      </c>
      <c r="B211" s="60" t="s">
        <v>203</v>
      </c>
      <c r="C211" s="60">
        <v>420</v>
      </c>
      <c r="D211" s="60" t="s">
        <v>70</v>
      </c>
      <c r="E211" s="60" t="s">
        <v>70</v>
      </c>
      <c r="F211" s="43" t="s">
        <v>483</v>
      </c>
      <c r="G211" s="43" t="s">
        <v>492</v>
      </c>
      <c r="H211" s="63">
        <v>0.2</v>
      </c>
      <c r="I211" s="262"/>
      <c r="J211" s="60"/>
      <c r="K211" s="60"/>
      <c r="L211" s="60"/>
      <c r="M211" s="60"/>
      <c r="N211" s="60"/>
      <c r="O211" s="60"/>
      <c r="P211" s="60"/>
      <c r="Q211" s="60"/>
      <c r="R211" s="60"/>
      <c r="S211" s="60"/>
      <c r="T211" s="60"/>
      <c r="U211" s="60"/>
      <c r="V211" s="60"/>
      <c r="W211" s="60"/>
      <c r="X211" s="63">
        <v>0.25</v>
      </c>
      <c r="Y211" s="60"/>
      <c r="Z211" s="63">
        <v>0.25</v>
      </c>
      <c r="AA211" s="60"/>
      <c r="AB211" s="63">
        <v>0.25</v>
      </c>
      <c r="AC211" s="60"/>
      <c r="AD211" s="63">
        <v>0.25</v>
      </c>
      <c r="AE211" s="60"/>
      <c r="AF211" s="60"/>
      <c r="AG211" s="60"/>
      <c r="AH211" s="85">
        <f t="shared" si="13"/>
        <v>1</v>
      </c>
      <c r="AI211" s="64">
        <v>45139</v>
      </c>
      <c r="AJ211" s="64">
        <v>45260</v>
      </c>
      <c r="AK211" s="43" t="s">
        <v>493</v>
      </c>
      <c r="AL211" s="43" t="s">
        <v>463</v>
      </c>
      <c r="AM211" s="44" t="s">
        <v>464</v>
      </c>
      <c r="AN211" s="25" t="s">
        <v>465</v>
      </c>
      <c r="AO211" s="25" t="s">
        <v>785</v>
      </c>
      <c r="AP211" s="25"/>
    </row>
    <row r="212" spans="1:42" s="35" customFormat="1" ht="150">
      <c r="A212" s="43" t="s">
        <v>40</v>
      </c>
      <c r="B212" s="60" t="s">
        <v>203</v>
      </c>
      <c r="C212" s="60">
        <v>420</v>
      </c>
      <c r="D212" s="60" t="s">
        <v>70</v>
      </c>
      <c r="E212" s="60" t="s">
        <v>70</v>
      </c>
      <c r="F212" s="84" t="s">
        <v>483</v>
      </c>
      <c r="G212" s="84" t="s">
        <v>494</v>
      </c>
      <c r="H212" s="85">
        <v>0.3</v>
      </c>
      <c r="I212" s="262"/>
      <c r="J212" s="60"/>
      <c r="K212" s="60"/>
      <c r="L212" s="60"/>
      <c r="M212" s="60"/>
      <c r="N212" s="63">
        <v>0.15</v>
      </c>
      <c r="O212" s="60"/>
      <c r="P212" s="63"/>
      <c r="Q212" s="60"/>
      <c r="R212" s="63"/>
      <c r="S212" s="60"/>
      <c r="T212" s="60"/>
      <c r="U212" s="60"/>
      <c r="V212" s="63">
        <v>0.35</v>
      </c>
      <c r="W212" s="60"/>
      <c r="X212" s="60"/>
      <c r="Y212" s="60"/>
      <c r="Z212" s="63">
        <v>0.2</v>
      </c>
      <c r="AA212" s="60"/>
      <c r="AB212" s="63">
        <v>0.2</v>
      </c>
      <c r="AC212" s="60"/>
      <c r="AD212" s="63">
        <v>0.1</v>
      </c>
      <c r="AE212" s="60"/>
      <c r="AF212" s="60"/>
      <c r="AG212" s="60"/>
      <c r="AH212" s="85">
        <f t="shared" si="13"/>
        <v>1</v>
      </c>
      <c r="AI212" s="64">
        <v>44986</v>
      </c>
      <c r="AJ212" s="64">
        <v>45260</v>
      </c>
      <c r="AK212" s="43" t="s">
        <v>495</v>
      </c>
      <c r="AL212" s="43" t="s">
        <v>463</v>
      </c>
      <c r="AM212" s="44" t="s">
        <v>464</v>
      </c>
      <c r="AN212" s="25" t="s">
        <v>465</v>
      </c>
      <c r="AO212" s="25" t="s">
        <v>785</v>
      </c>
      <c r="AP212" s="25"/>
    </row>
    <row r="213" spans="1:42" s="1" customFormat="1" ht="120">
      <c r="A213" s="43" t="s">
        <v>40</v>
      </c>
      <c r="B213" s="60" t="s">
        <v>203</v>
      </c>
      <c r="C213" s="60">
        <v>424</v>
      </c>
      <c r="D213" s="60" t="s">
        <v>70</v>
      </c>
      <c r="E213" s="60" t="s">
        <v>70</v>
      </c>
      <c r="F213" s="43" t="s">
        <v>483</v>
      </c>
      <c r="G213" s="46" t="s">
        <v>627</v>
      </c>
      <c r="H213" s="85">
        <v>0.5</v>
      </c>
      <c r="I213" s="261">
        <f>+H213+H214</f>
        <v>1</v>
      </c>
      <c r="J213" s="37"/>
      <c r="K213" s="37"/>
      <c r="L213" s="37">
        <v>0.1</v>
      </c>
      <c r="M213" s="37"/>
      <c r="N213" s="37">
        <v>0.15</v>
      </c>
      <c r="O213" s="37"/>
      <c r="P213" s="37">
        <v>0.15</v>
      </c>
      <c r="Q213" s="37"/>
      <c r="R213" s="37">
        <v>0.1</v>
      </c>
      <c r="S213" s="37"/>
      <c r="T213" s="37">
        <v>0.1</v>
      </c>
      <c r="U213" s="37"/>
      <c r="V213" s="37">
        <v>0.1</v>
      </c>
      <c r="W213" s="37"/>
      <c r="X213" s="37">
        <v>0.1</v>
      </c>
      <c r="Y213" s="37"/>
      <c r="Z213" s="37">
        <v>0.1</v>
      </c>
      <c r="AA213" s="37"/>
      <c r="AB213" s="37">
        <v>0.1</v>
      </c>
      <c r="AC213" s="37"/>
      <c r="AD213" s="37"/>
      <c r="AE213" s="37"/>
      <c r="AF213" s="37"/>
      <c r="AG213" s="37"/>
      <c r="AH213" s="31">
        <f>+J213+L213+N213+P213+R213+T213+V213+X213+Z213+AB213+AD213+AF213</f>
        <v>0.99999999999999989</v>
      </c>
      <c r="AI213" s="62">
        <v>44958</v>
      </c>
      <c r="AJ213" s="62">
        <v>45230</v>
      </c>
      <c r="AK213" s="44" t="s">
        <v>450</v>
      </c>
      <c r="AL213" s="43" t="s">
        <v>463</v>
      </c>
      <c r="AM213" s="25" t="s">
        <v>465</v>
      </c>
      <c r="AN213" s="25" t="s">
        <v>465</v>
      </c>
      <c r="AO213" s="25" t="s">
        <v>785</v>
      </c>
      <c r="AP213" s="25"/>
    </row>
    <row r="214" spans="1:42" s="1" customFormat="1" ht="60">
      <c r="A214" s="43" t="s">
        <v>40</v>
      </c>
      <c r="B214" s="60" t="s">
        <v>203</v>
      </c>
      <c r="C214" s="60">
        <v>424</v>
      </c>
      <c r="D214" s="60" t="s">
        <v>70</v>
      </c>
      <c r="E214" s="60" t="s">
        <v>70</v>
      </c>
      <c r="F214" s="43" t="s">
        <v>483</v>
      </c>
      <c r="G214" s="43" t="s">
        <v>631</v>
      </c>
      <c r="H214" s="85">
        <v>0.5</v>
      </c>
      <c r="I214" s="263"/>
      <c r="J214" s="60"/>
      <c r="K214" s="60"/>
      <c r="L214" s="60"/>
      <c r="M214" s="60"/>
      <c r="N214" s="60"/>
      <c r="O214" s="60"/>
      <c r="P214" s="63">
        <v>0.25</v>
      </c>
      <c r="Q214" s="60"/>
      <c r="R214" s="60"/>
      <c r="S214" s="60"/>
      <c r="T214" s="60"/>
      <c r="U214" s="60"/>
      <c r="V214" s="63">
        <v>0.25</v>
      </c>
      <c r="W214" s="60"/>
      <c r="X214" s="60"/>
      <c r="Y214" s="60"/>
      <c r="Z214" s="60"/>
      <c r="AA214" s="60"/>
      <c r="AB214" s="63">
        <v>0.25</v>
      </c>
      <c r="AC214" s="60"/>
      <c r="AD214" s="60"/>
      <c r="AE214" s="60"/>
      <c r="AF214" s="63">
        <v>0.25</v>
      </c>
      <c r="AG214" s="60"/>
      <c r="AH214" s="31">
        <f>+J214+L214+N214+P214+R214+T214+V214+X214+Z214+AB214+AD214+AF214</f>
        <v>1</v>
      </c>
      <c r="AI214" s="64">
        <v>45017</v>
      </c>
      <c r="AJ214" s="64">
        <v>45291</v>
      </c>
      <c r="AK214" s="43" t="s">
        <v>629</v>
      </c>
      <c r="AL214" s="43" t="s">
        <v>463</v>
      </c>
      <c r="AM214" s="25" t="s">
        <v>465</v>
      </c>
      <c r="AN214" s="25" t="s">
        <v>465</v>
      </c>
      <c r="AO214" s="25" t="s">
        <v>785</v>
      </c>
      <c r="AP214" s="25"/>
    </row>
    <row r="215" spans="1:42" s="35" customFormat="1" ht="90.75">
      <c r="A215" s="43" t="s">
        <v>40</v>
      </c>
      <c r="B215" s="60" t="s">
        <v>203</v>
      </c>
      <c r="C215" s="60">
        <v>420</v>
      </c>
      <c r="D215" s="250">
        <v>0.3</v>
      </c>
      <c r="E215" s="273">
        <v>227872000</v>
      </c>
      <c r="F215" s="43" t="s">
        <v>663</v>
      </c>
      <c r="G215" s="43" t="s">
        <v>789</v>
      </c>
      <c r="H215" s="63">
        <v>0.2</v>
      </c>
      <c r="I215" s="250">
        <f>+H215+H216+H217+H218+H222</f>
        <v>1</v>
      </c>
      <c r="J215" s="60"/>
      <c r="K215" s="60"/>
      <c r="L215" s="63"/>
      <c r="M215" s="60"/>
      <c r="N215" s="164">
        <v>0.2</v>
      </c>
      <c r="O215" s="159"/>
      <c r="P215" s="164">
        <v>0.05</v>
      </c>
      <c r="Q215" s="159"/>
      <c r="R215" s="164">
        <v>0.05</v>
      </c>
      <c r="S215" s="159"/>
      <c r="T215" s="164">
        <v>0.1</v>
      </c>
      <c r="U215" s="159"/>
      <c r="V215" s="164">
        <v>0.1</v>
      </c>
      <c r="W215" s="159"/>
      <c r="X215" s="164">
        <v>0.1</v>
      </c>
      <c r="Y215" s="159"/>
      <c r="Z215" s="164">
        <v>0.1</v>
      </c>
      <c r="AA215" s="159"/>
      <c r="AB215" s="164">
        <v>0.2</v>
      </c>
      <c r="AC215" s="159"/>
      <c r="AD215" s="164">
        <v>0.1</v>
      </c>
      <c r="AE215" s="159"/>
      <c r="AF215" s="159"/>
      <c r="AG215" s="159"/>
      <c r="AH215" s="177">
        <f t="shared" ref="AH215" si="14">SUM(J215+L215+N215+P215+R215+T215+AD215+AB215+AF215+V215+X215+Z215)</f>
        <v>0.99999999999999989</v>
      </c>
      <c r="AI215" s="162">
        <v>44986</v>
      </c>
      <c r="AJ215" s="162">
        <v>45260</v>
      </c>
      <c r="AK215" s="43" t="s">
        <v>497</v>
      </c>
      <c r="AL215" s="43" t="s">
        <v>463</v>
      </c>
      <c r="AM215" s="44" t="s">
        <v>464</v>
      </c>
      <c r="AN215" s="25" t="s">
        <v>465</v>
      </c>
      <c r="AO215" s="25" t="s">
        <v>785</v>
      </c>
      <c r="AP215" s="25"/>
    </row>
    <row r="216" spans="1:42" s="35" customFormat="1" ht="113.25" customHeight="1">
      <c r="A216" s="43" t="s">
        <v>40</v>
      </c>
      <c r="B216" s="60" t="s">
        <v>203</v>
      </c>
      <c r="C216" s="60">
        <v>420</v>
      </c>
      <c r="D216" s="248"/>
      <c r="E216" s="253"/>
      <c r="F216" s="43" t="s">
        <v>663</v>
      </c>
      <c r="G216" s="43" t="s">
        <v>498</v>
      </c>
      <c r="H216" s="63">
        <v>0.2</v>
      </c>
      <c r="I216" s="251"/>
      <c r="J216" s="60"/>
      <c r="K216" s="60"/>
      <c r="L216" s="63"/>
      <c r="M216" s="60"/>
      <c r="N216" s="164">
        <v>0.1</v>
      </c>
      <c r="O216" s="159"/>
      <c r="P216" s="164">
        <v>0.15</v>
      </c>
      <c r="Q216" s="159"/>
      <c r="R216" s="164">
        <v>0.2</v>
      </c>
      <c r="S216" s="159"/>
      <c r="T216" s="164">
        <v>0.2</v>
      </c>
      <c r="U216" s="159"/>
      <c r="V216" s="164">
        <v>0.1</v>
      </c>
      <c r="W216" s="159"/>
      <c r="X216" s="164">
        <v>0.1</v>
      </c>
      <c r="Y216" s="159"/>
      <c r="Z216" s="164">
        <v>0.05</v>
      </c>
      <c r="AA216" s="159"/>
      <c r="AB216" s="164">
        <v>0.05</v>
      </c>
      <c r="AC216" s="159"/>
      <c r="AD216" s="164">
        <v>0.05</v>
      </c>
      <c r="AE216" s="159"/>
      <c r="AF216" s="159"/>
      <c r="AG216" s="159"/>
      <c r="AH216" s="177">
        <f>SUM(J216+L216+N216+P216+R216+T216+AD216+AB216+AF216+V216+X216+Z216)</f>
        <v>1</v>
      </c>
      <c r="AI216" s="162">
        <v>44986</v>
      </c>
      <c r="AJ216" s="162">
        <v>45260</v>
      </c>
      <c r="AK216" s="43" t="s">
        <v>499</v>
      </c>
      <c r="AL216" s="43" t="s">
        <v>463</v>
      </c>
      <c r="AM216" s="44" t="s">
        <v>464</v>
      </c>
      <c r="AN216" s="25" t="s">
        <v>465</v>
      </c>
      <c r="AO216" s="25" t="s">
        <v>785</v>
      </c>
      <c r="AP216" s="25"/>
    </row>
    <row r="217" spans="1:42" s="35" customFormat="1" ht="108" customHeight="1">
      <c r="A217" s="43" t="s">
        <v>40</v>
      </c>
      <c r="B217" s="60" t="s">
        <v>203</v>
      </c>
      <c r="C217" s="60">
        <v>420</v>
      </c>
      <c r="D217" s="248"/>
      <c r="E217" s="253"/>
      <c r="F217" s="43" t="s">
        <v>663</v>
      </c>
      <c r="G217" s="43" t="s">
        <v>500</v>
      </c>
      <c r="H217" s="63">
        <v>0.2</v>
      </c>
      <c r="I217" s="251"/>
      <c r="J217" s="60"/>
      <c r="K217" s="60"/>
      <c r="L217" s="63"/>
      <c r="M217" s="60"/>
      <c r="N217" s="164">
        <v>0.2</v>
      </c>
      <c r="O217" s="159"/>
      <c r="P217" s="164">
        <v>0.2</v>
      </c>
      <c r="Q217" s="159"/>
      <c r="R217" s="164">
        <v>0.2</v>
      </c>
      <c r="S217" s="159"/>
      <c r="T217" s="164">
        <v>0.2</v>
      </c>
      <c r="U217" s="159"/>
      <c r="V217" s="164">
        <v>0.03</v>
      </c>
      <c r="W217" s="159"/>
      <c r="X217" s="164">
        <v>0.03</v>
      </c>
      <c r="Y217" s="159"/>
      <c r="Z217" s="164">
        <v>0.04</v>
      </c>
      <c r="AA217" s="159"/>
      <c r="AB217" s="164">
        <v>0.05</v>
      </c>
      <c r="AC217" s="159"/>
      <c r="AD217" s="164">
        <v>0.05</v>
      </c>
      <c r="AE217" s="159"/>
      <c r="AF217" s="159"/>
      <c r="AG217" s="159"/>
      <c r="AH217" s="177">
        <f t="shared" ref="AH217:AH222" si="15">SUM(J217+L217+N217+P217+R217+T217+AD217+AB217+AF217+V217+X217+Z217)</f>
        <v>1.0000000000000002</v>
      </c>
      <c r="AI217" s="162">
        <v>44986</v>
      </c>
      <c r="AJ217" s="162">
        <v>45260</v>
      </c>
      <c r="AK217" s="43" t="s">
        <v>501</v>
      </c>
      <c r="AL217" s="43" t="s">
        <v>463</v>
      </c>
      <c r="AM217" s="44" t="s">
        <v>464</v>
      </c>
      <c r="AN217" s="25" t="s">
        <v>465</v>
      </c>
      <c r="AO217" s="25" t="s">
        <v>785</v>
      </c>
      <c r="AP217" s="25"/>
    </row>
    <row r="218" spans="1:42" s="35" customFormat="1" ht="99" customHeight="1">
      <c r="A218" s="43" t="s">
        <v>40</v>
      </c>
      <c r="B218" s="60" t="s">
        <v>203</v>
      </c>
      <c r="C218" s="60">
        <v>420</v>
      </c>
      <c r="D218" s="248"/>
      <c r="E218" s="253"/>
      <c r="F218" s="43" t="s">
        <v>663</v>
      </c>
      <c r="G218" s="43" t="s">
        <v>502</v>
      </c>
      <c r="H218" s="83">
        <v>0.2</v>
      </c>
      <c r="I218" s="251"/>
      <c r="J218" s="60"/>
      <c r="K218" s="60"/>
      <c r="L218" s="63"/>
      <c r="M218" s="60"/>
      <c r="N218" s="164">
        <v>0.1</v>
      </c>
      <c r="O218" s="159"/>
      <c r="P218" s="164">
        <v>0.15</v>
      </c>
      <c r="Q218" s="159"/>
      <c r="R218" s="164">
        <v>0.15</v>
      </c>
      <c r="S218" s="159"/>
      <c r="T218" s="164">
        <v>0.2</v>
      </c>
      <c r="U218" s="159"/>
      <c r="V218" s="164">
        <v>0.2</v>
      </c>
      <c r="W218" s="159"/>
      <c r="X218" s="164">
        <v>0.2</v>
      </c>
      <c r="Y218" s="159"/>
      <c r="Z218" s="159"/>
      <c r="AA218" s="159"/>
      <c r="AB218" s="159"/>
      <c r="AC218" s="159"/>
      <c r="AD218" s="159"/>
      <c r="AE218" s="159"/>
      <c r="AF218" s="159"/>
      <c r="AG218" s="159"/>
      <c r="AH218" s="177">
        <f t="shared" si="15"/>
        <v>1</v>
      </c>
      <c r="AI218" s="162">
        <v>44986</v>
      </c>
      <c r="AJ218" s="162">
        <v>45169</v>
      </c>
      <c r="AK218" s="43" t="s">
        <v>503</v>
      </c>
      <c r="AL218" s="43" t="s">
        <v>463</v>
      </c>
      <c r="AM218" s="44" t="s">
        <v>464</v>
      </c>
      <c r="AN218" s="25" t="s">
        <v>465</v>
      </c>
      <c r="AO218" s="25" t="s">
        <v>785</v>
      </c>
      <c r="AP218" s="25"/>
    </row>
    <row r="219" spans="1:42" s="35" customFormat="1" ht="96.75" customHeight="1">
      <c r="A219" s="43" t="s">
        <v>40</v>
      </c>
      <c r="B219" s="60" t="s">
        <v>203</v>
      </c>
      <c r="C219" s="60">
        <v>420</v>
      </c>
      <c r="D219" s="248"/>
      <c r="E219" s="253"/>
      <c r="F219" s="43" t="s">
        <v>663</v>
      </c>
      <c r="G219" s="43" t="s">
        <v>504</v>
      </c>
      <c r="H219" s="290">
        <v>0.2</v>
      </c>
      <c r="I219" s="251"/>
      <c r="J219" s="60"/>
      <c r="K219" s="60"/>
      <c r="L219" s="63"/>
      <c r="M219" s="60"/>
      <c r="N219" s="63"/>
      <c r="O219" s="60"/>
      <c r="P219" s="164">
        <v>0.1</v>
      </c>
      <c r="Q219" s="159"/>
      <c r="R219" s="164">
        <v>0.1</v>
      </c>
      <c r="S219" s="159"/>
      <c r="T219" s="164">
        <v>0.1</v>
      </c>
      <c r="U219" s="159"/>
      <c r="V219" s="164">
        <v>0.4</v>
      </c>
      <c r="W219" s="159"/>
      <c r="X219" s="164">
        <v>0.3</v>
      </c>
      <c r="Y219" s="159"/>
      <c r="Z219" s="159"/>
      <c r="AA219" s="159"/>
      <c r="AB219" s="159"/>
      <c r="AC219" s="159"/>
      <c r="AD219" s="159"/>
      <c r="AE219" s="159"/>
      <c r="AF219" s="159"/>
      <c r="AG219" s="159"/>
      <c r="AH219" s="177">
        <f t="shared" si="15"/>
        <v>1</v>
      </c>
      <c r="AI219" s="162">
        <v>45017</v>
      </c>
      <c r="AJ219" s="162">
        <v>45169</v>
      </c>
      <c r="AK219" s="43" t="s">
        <v>505</v>
      </c>
      <c r="AL219" s="43" t="s">
        <v>463</v>
      </c>
      <c r="AM219" s="44" t="s">
        <v>464</v>
      </c>
      <c r="AN219" s="25" t="s">
        <v>465</v>
      </c>
      <c r="AO219" s="25" t="s">
        <v>785</v>
      </c>
      <c r="AP219" s="302" t="s">
        <v>880</v>
      </c>
    </row>
    <row r="220" spans="1:42" s="35" customFormat="1" ht="96.75" customHeight="1">
      <c r="A220" s="106" t="s">
        <v>40</v>
      </c>
      <c r="B220" s="107" t="s">
        <v>203</v>
      </c>
      <c r="C220" s="107">
        <v>420</v>
      </c>
      <c r="D220" s="248"/>
      <c r="E220" s="253"/>
      <c r="F220" s="106" t="s">
        <v>663</v>
      </c>
      <c r="G220" s="106" t="s">
        <v>504</v>
      </c>
      <c r="H220" s="343"/>
      <c r="I220" s="251"/>
      <c r="J220" s="107"/>
      <c r="K220" s="107"/>
      <c r="L220" s="135"/>
      <c r="M220" s="107"/>
      <c r="N220" s="135"/>
      <c r="O220" s="107"/>
      <c r="P220" s="135">
        <v>0.1</v>
      </c>
      <c r="Q220" s="107"/>
      <c r="R220" s="135">
        <v>0.1</v>
      </c>
      <c r="S220" s="107"/>
      <c r="T220" s="135">
        <v>0.1</v>
      </c>
      <c r="U220" s="107"/>
      <c r="V220" s="135">
        <v>0.4</v>
      </c>
      <c r="W220" s="107"/>
      <c r="X220" s="110">
        <v>0.1</v>
      </c>
      <c r="Y220" s="111"/>
      <c r="Z220" s="110">
        <v>0.1</v>
      </c>
      <c r="AA220" s="111"/>
      <c r="AB220" s="110">
        <v>0.05</v>
      </c>
      <c r="AC220" s="111"/>
      <c r="AD220" s="110">
        <v>0.05</v>
      </c>
      <c r="AE220" s="107"/>
      <c r="AF220" s="107"/>
      <c r="AG220" s="107"/>
      <c r="AH220" s="148">
        <f t="shared" ref="AH220" si="16">SUM(J220+L220+N220+P220+R220+T220+AD220+AB220+AF220+V220+X220+Z220)</f>
        <v>1</v>
      </c>
      <c r="AI220" s="112">
        <v>45017</v>
      </c>
      <c r="AJ220" s="113">
        <v>45260</v>
      </c>
      <c r="AK220" s="106" t="s">
        <v>505</v>
      </c>
      <c r="AL220" s="106" t="s">
        <v>463</v>
      </c>
      <c r="AM220" s="108" t="s">
        <v>464</v>
      </c>
      <c r="AN220" s="114" t="s">
        <v>465</v>
      </c>
      <c r="AO220" s="114" t="s">
        <v>785</v>
      </c>
      <c r="AP220" s="303"/>
    </row>
    <row r="221" spans="1:42" s="35" customFormat="1" ht="90.75">
      <c r="A221" s="43" t="s">
        <v>40</v>
      </c>
      <c r="B221" s="60" t="s">
        <v>203</v>
      </c>
      <c r="C221" s="60">
        <v>420</v>
      </c>
      <c r="D221" s="248"/>
      <c r="E221" s="253"/>
      <c r="F221" s="43" t="s">
        <v>663</v>
      </c>
      <c r="G221" s="43" t="s">
        <v>506</v>
      </c>
      <c r="H221" s="291"/>
      <c r="I221" s="251"/>
      <c r="J221" s="60"/>
      <c r="K221" s="60"/>
      <c r="L221" s="63"/>
      <c r="M221" s="60"/>
      <c r="N221" s="164">
        <v>0.33329999999999999</v>
      </c>
      <c r="O221" s="159"/>
      <c r="P221" s="164">
        <v>0.33329999999999999</v>
      </c>
      <c r="Q221" s="159"/>
      <c r="R221" s="164">
        <v>0.33329999999999999</v>
      </c>
      <c r="S221" s="159"/>
      <c r="T221" s="159"/>
      <c r="U221" s="159"/>
      <c r="V221" s="159"/>
      <c r="W221" s="159"/>
      <c r="X221" s="159"/>
      <c r="Y221" s="159"/>
      <c r="Z221" s="159"/>
      <c r="AA221" s="159"/>
      <c r="AB221" s="159"/>
      <c r="AC221" s="159"/>
      <c r="AD221" s="159"/>
      <c r="AE221" s="159"/>
      <c r="AF221" s="159"/>
      <c r="AG221" s="159"/>
      <c r="AH221" s="177">
        <f t="shared" si="15"/>
        <v>0.99990000000000001</v>
      </c>
      <c r="AI221" s="162">
        <v>44986</v>
      </c>
      <c r="AJ221" s="162">
        <v>45077</v>
      </c>
      <c r="AK221" s="43" t="s">
        <v>507</v>
      </c>
      <c r="AL221" s="43" t="s">
        <v>463</v>
      </c>
      <c r="AM221" s="44" t="s">
        <v>464</v>
      </c>
      <c r="AN221" s="25" t="s">
        <v>465</v>
      </c>
      <c r="AO221" s="25" t="s">
        <v>785</v>
      </c>
      <c r="AP221" s="25"/>
    </row>
    <row r="222" spans="1:42" s="35" customFormat="1" ht="90.75">
      <c r="A222" s="43" t="s">
        <v>40</v>
      </c>
      <c r="B222" s="60" t="s">
        <v>203</v>
      </c>
      <c r="C222" s="60">
        <v>420</v>
      </c>
      <c r="D222" s="249"/>
      <c r="E222" s="254"/>
      <c r="F222" s="43" t="s">
        <v>663</v>
      </c>
      <c r="G222" s="43" t="s">
        <v>508</v>
      </c>
      <c r="H222" s="63">
        <v>0.2</v>
      </c>
      <c r="I222" s="251"/>
      <c r="J222" s="60"/>
      <c r="K222" s="60"/>
      <c r="L222" s="60"/>
      <c r="M222" s="60"/>
      <c r="N222" s="164">
        <v>0.1</v>
      </c>
      <c r="O222" s="159"/>
      <c r="P222" s="164">
        <v>0.15</v>
      </c>
      <c r="Q222" s="159"/>
      <c r="R222" s="164">
        <v>0.25</v>
      </c>
      <c r="S222" s="159"/>
      <c r="T222" s="164">
        <v>0.25</v>
      </c>
      <c r="U222" s="159"/>
      <c r="V222" s="164">
        <v>0.05</v>
      </c>
      <c r="W222" s="159"/>
      <c r="X222" s="164">
        <v>0.05</v>
      </c>
      <c r="Y222" s="159"/>
      <c r="Z222" s="164">
        <v>0.05</v>
      </c>
      <c r="AA222" s="159"/>
      <c r="AB222" s="164">
        <v>0.05</v>
      </c>
      <c r="AC222" s="159"/>
      <c r="AD222" s="164">
        <v>0.05</v>
      </c>
      <c r="AE222" s="159"/>
      <c r="AF222" s="159"/>
      <c r="AG222" s="159"/>
      <c r="AH222" s="177">
        <f t="shared" si="15"/>
        <v>1.0000000000000002</v>
      </c>
      <c r="AI222" s="162">
        <v>44986</v>
      </c>
      <c r="AJ222" s="162">
        <v>45260</v>
      </c>
      <c r="AK222" s="43" t="s">
        <v>509</v>
      </c>
      <c r="AL222" s="43" t="s">
        <v>463</v>
      </c>
      <c r="AM222" s="44" t="s">
        <v>464</v>
      </c>
      <c r="AN222" s="25" t="s">
        <v>465</v>
      </c>
      <c r="AO222" s="25" t="s">
        <v>785</v>
      </c>
      <c r="AP222" s="25"/>
    </row>
    <row r="223" spans="1:42" s="35" customFormat="1" ht="60">
      <c r="A223" s="43" t="s">
        <v>40</v>
      </c>
      <c r="B223" s="60" t="s">
        <v>41</v>
      </c>
      <c r="C223" s="60">
        <v>528</v>
      </c>
      <c r="D223" s="60" t="s">
        <v>70</v>
      </c>
      <c r="E223" s="60" t="s">
        <v>70</v>
      </c>
      <c r="F223" s="43" t="s">
        <v>510</v>
      </c>
      <c r="G223" s="50" t="s">
        <v>511</v>
      </c>
      <c r="H223" s="33">
        <v>0.05</v>
      </c>
      <c r="I223" s="261">
        <f>+H223+H224+H225</f>
        <v>1</v>
      </c>
      <c r="J223" s="63">
        <v>1</v>
      </c>
      <c r="K223" s="60"/>
      <c r="L223" s="55"/>
      <c r="M223" s="60"/>
      <c r="N223" s="55"/>
      <c r="O223" s="60"/>
      <c r="P223" s="55"/>
      <c r="Q223" s="60"/>
      <c r="R223" s="55"/>
      <c r="S223" s="60"/>
      <c r="T223" s="55"/>
      <c r="U223" s="60"/>
      <c r="V223" s="55"/>
      <c r="W223" s="60"/>
      <c r="X223" s="55"/>
      <c r="Y223" s="60"/>
      <c r="Z223" s="55"/>
      <c r="AA223" s="60"/>
      <c r="AB223" s="55"/>
      <c r="AC223" s="60"/>
      <c r="AD223" s="55"/>
      <c r="AE223" s="60"/>
      <c r="AF223" s="55"/>
      <c r="AG223" s="60"/>
      <c r="AH223" s="63">
        <f>+J223+L223+N223+P223+R223+T223+V223+X223+Z223+AB223+AD223+AF223</f>
        <v>1</v>
      </c>
      <c r="AI223" s="64">
        <v>44927</v>
      </c>
      <c r="AJ223" s="64">
        <v>44957</v>
      </c>
      <c r="AK223" s="43" t="s">
        <v>512</v>
      </c>
      <c r="AL223" s="43" t="s">
        <v>513</v>
      </c>
      <c r="AM223" s="43" t="s">
        <v>757</v>
      </c>
      <c r="AN223" s="43" t="s">
        <v>870</v>
      </c>
      <c r="AO223" s="43" t="s">
        <v>710</v>
      </c>
      <c r="AP223" s="43"/>
    </row>
    <row r="224" spans="1:42" s="35" customFormat="1" ht="90">
      <c r="A224" s="43" t="s">
        <v>40</v>
      </c>
      <c r="B224" s="60" t="s">
        <v>41</v>
      </c>
      <c r="C224" s="60">
        <v>528</v>
      </c>
      <c r="D224" s="60" t="s">
        <v>70</v>
      </c>
      <c r="E224" s="60" t="s">
        <v>70</v>
      </c>
      <c r="F224" s="43" t="s">
        <v>510</v>
      </c>
      <c r="G224" s="50" t="s">
        <v>514</v>
      </c>
      <c r="H224" s="33">
        <v>0.9</v>
      </c>
      <c r="I224" s="248"/>
      <c r="J224" s="55">
        <f>1/12</f>
        <v>8.3333333333333329E-2</v>
      </c>
      <c r="K224" s="60"/>
      <c r="L224" s="55">
        <f>1/12</f>
        <v>8.3333333333333329E-2</v>
      </c>
      <c r="M224" s="60"/>
      <c r="N224" s="55">
        <f>1/12</f>
        <v>8.3333333333333329E-2</v>
      </c>
      <c r="O224" s="60"/>
      <c r="P224" s="55">
        <f>1/12</f>
        <v>8.3333333333333329E-2</v>
      </c>
      <c r="Q224" s="60"/>
      <c r="R224" s="55">
        <f>1/12</f>
        <v>8.3333333333333329E-2</v>
      </c>
      <c r="S224" s="60"/>
      <c r="T224" s="55">
        <f>1/12</f>
        <v>8.3333333333333329E-2</v>
      </c>
      <c r="U224" s="60"/>
      <c r="V224" s="55">
        <f>1/12</f>
        <v>8.3333333333333329E-2</v>
      </c>
      <c r="W224" s="60"/>
      <c r="X224" s="55">
        <f>1/12</f>
        <v>8.3333333333333329E-2</v>
      </c>
      <c r="Y224" s="60"/>
      <c r="Z224" s="55">
        <f>1/12</f>
        <v>8.3333333333333329E-2</v>
      </c>
      <c r="AA224" s="60"/>
      <c r="AB224" s="55">
        <f>1/12</f>
        <v>8.3333333333333329E-2</v>
      </c>
      <c r="AC224" s="60"/>
      <c r="AD224" s="55">
        <f>1/12</f>
        <v>8.3333333333333329E-2</v>
      </c>
      <c r="AE224" s="60"/>
      <c r="AF224" s="55">
        <f>1/12</f>
        <v>8.3333333333333329E-2</v>
      </c>
      <c r="AG224" s="60"/>
      <c r="AH224" s="63">
        <f>+J224+L224+N224+P224+R224+T224+V224+X224+Z224+AB224+AD224+AF224</f>
        <v>1</v>
      </c>
      <c r="AI224" s="64">
        <v>44927</v>
      </c>
      <c r="AJ224" s="64">
        <v>45291</v>
      </c>
      <c r="AK224" s="43" t="s">
        <v>515</v>
      </c>
      <c r="AL224" s="43" t="s">
        <v>513</v>
      </c>
      <c r="AM224" s="43" t="s">
        <v>757</v>
      </c>
      <c r="AN224" s="43" t="s">
        <v>870</v>
      </c>
      <c r="AO224" s="43" t="s">
        <v>710</v>
      </c>
      <c r="AP224" s="43"/>
    </row>
    <row r="225" spans="1:42" s="35" customFormat="1" ht="75">
      <c r="A225" s="43" t="s">
        <v>40</v>
      </c>
      <c r="B225" s="60" t="s">
        <v>41</v>
      </c>
      <c r="C225" s="60">
        <v>528</v>
      </c>
      <c r="D225" s="60" t="s">
        <v>70</v>
      </c>
      <c r="E225" s="60" t="s">
        <v>70</v>
      </c>
      <c r="F225" s="43" t="s">
        <v>510</v>
      </c>
      <c r="G225" s="50" t="s">
        <v>516</v>
      </c>
      <c r="H225" s="33">
        <v>0.05</v>
      </c>
      <c r="I225" s="249"/>
      <c r="J225" s="33">
        <v>0.25</v>
      </c>
      <c r="K225" s="60"/>
      <c r="L225" s="60"/>
      <c r="M225" s="60"/>
      <c r="N225" s="60"/>
      <c r="O225" s="60"/>
      <c r="P225" s="33">
        <v>0.25</v>
      </c>
      <c r="Q225" s="60"/>
      <c r="R225" s="60"/>
      <c r="S225" s="60"/>
      <c r="T225" s="60"/>
      <c r="U225" s="60"/>
      <c r="V225" s="33">
        <v>0.25</v>
      </c>
      <c r="W225" s="60"/>
      <c r="X225" s="60"/>
      <c r="Y225" s="60"/>
      <c r="Z225" s="60"/>
      <c r="AA225" s="60"/>
      <c r="AB225" s="33">
        <v>0.25</v>
      </c>
      <c r="AC225" s="55"/>
      <c r="AD225" s="60"/>
      <c r="AE225" s="60"/>
      <c r="AF225" s="60"/>
      <c r="AG225" s="60"/>
      <c r="AH225" s="63">
        <f>+J225+L225+N225+P225+R225+T225+V225+X225+Z225+AB225+AD225+AF225</f>
        <v>1</v>
      </c>
      <c r="AI225" s="64">
        <v>44927</v>
      </c>
      <c r="AJ225" s="64">
        <v>45230</v>
      </c>
      <c r="AK225" s="43" t="s">
        <v>517</v>
      </c>
      <c r="AL225" s="43" t="s">
        <v>513</v>
      </c>
      <c r="AM225" s="43" t="s">
        <v>757</v>
      </c>
      <c r="AN225" s="43" t="s">
        <v>870</v>
      </c>
      <c r="AO225" s="43" t="s">
        <v>710</v>
      </c>
      <c r="AP225" s="43"/>
    </row>
    <row r="226" spans="1:42" s="35" customFormat="1" ht="75.75" customHeight="1">
      <c r="A226" s="43" t="s">
        <v>40</v>
      </c>
      <c r="B226" s="60" t="s">
        <v>41</v>
      </c>
      <c r="C226" s="76">
        <v>527</v>
      </c>
      <c r="D226" s="76" t="s">
        <v>70</v>
      </c>
      <c r="E226" s="76" t="s">
        <v>70</v>
      </c>
      <c r="F226" s="50" t="s">
        <v>518</v>
      </c>
      <c r="G226" s="50" t="s">
        <v>519</v>
      </c>
      <c r="H226" s="78">
        <v>0.33</v>
      </c>
      <c r="I226" s="268">
        <v>1</v>
      </c>
      <c r="J226" s="76"/>
      <c r="K226" s="76"/>
      <c r="L226" s="78">
        <v>0.09</v>
      </c>
      <c r="M226" s="76"/>
      <c r="N226" s="78">
        <v>0.09</v>
      </c>
      <c r="O226" s="88"/>
      <c r="P226" s="78">
        <v>0.09</v>
      </c>
      <c r="Q226" s="76"/>
      <c r="R226" s="78">
        <v>0.09</v>
      </c>
      <c r="S226" s="76"/>
      <c r="T226" s="78">
        <v>0.09</v>
      </c>
      <c r="U226" s="76"/>
      <c r="V226" s="78">
        <v>0.09</v>
      </c>
      <c r="W226" s="76"/>
      <c r="X226" s="78">
        <v>0.09</v>
      </c>
      <c r="Y226" s="76"/>
      <c r="Z226" s="78">
        <v>0.09</v>
      </c>
      <c r="AA226" s="76"/>
      <c r="AB226" s="78">
        <v>0.09</v>
      </c>
      <c r="AC226" s="88"/>
      <c r="AD226" s="78">
        <v>0.09</v>
      </c>
      <c r="AE226" s="76"/>
      <c r="AF226" s="78">
        <v>0.1</v>
      </c>
      <c r="AG226" s="76"/>
      <c r="AH226" s="78">
        <v>1</v>
      </c>
      <c r="AI226" s="79">
        <v>44958</v>
      </c>
      <c r="AJ226" s="79">
        <v>45291</v>
      </c>
      <c r="AK226" s="50" t="s">
        <v>520</v>
      </c>
      <c r="AL226" s="50" t="s">
        <v>55</v>
      </c>
      <c r="AM226" s="25" t="s">
        <v>704</v>
      </c>
      <c r="AN226" s="25" t="s">
        <v>56</v>
      </c>
      <c r="AO226" s="50" t="s">
        <v>57</v>
      </c>
      <c r="AP226" s="50"/>
    </row>
    <row r="227" spans="1:42" s="28" customFormat="1" ht="60">
      <c r="A227" s="43" t="s">
        <v>40</v>
      </c>
      <c r="B227" s="60" t="s">
        <v>203</v>
      </c>
      <c r="C227" s="60">
        <v>422</v>
      </c>
      <c r="D227" s="60" t="s">
        <v>70</v>
      </c>
      <c r="E227" s="60" t="s">
        <v>70</v>
      </c>
      <c r="F227" s="50" t="s">
        <v>518</v>
      </c>
      <c r="G227" s="50" t="s">
        <v>826</v>
      </c>
      <c r="H227" s="78">
        <v>0.34</v>
      </c>
      <c r="I227" s="268"/>
      <c r="J227" s="76" t="s">
        <v>127</v>
      </c>
      <c r="K227" s="76" t="s">
        <v>127</v>
      </c>
      <c r="L227" s="76" t="s">
        <v>127</v>
      </c>
      <c r="M227" s="76" t="s">
        <v>127</v>
      </c>
      <c r="N227" s="76" t="s">
        <v>127</v>
      </c>
      <c r="O227" s="76" t="s">
        <v>127</v>
      </c>
      <c r="P227" s="76" t="s">
        <v>127</v>
      </c>
      <c r="Q227" s="76" t="s">
        <v>127</v>
      </c>
      <c r="R227" s="78"/>
      <c r="S227" s="76"/>
      <c r="T227" s="78">
        <v>0.3</v>
      </c>
      <c r="U227" s="76"/>
      <c r="V227" s="78">
        <v>0.1</v>
      </c>
      <c r="W227" s="78"/>
      <c r="X227" s="78">
        <v>0.3</v>
      </c>
      <c r="Y227" s="76" t="s">
        <v>127</v>
      </c>
      <c r="Z227" s="78">
        <v>0.3</v>
      </c>
      <c r="AA227" s="76" t="s">
        <v>127</v>
      </c>
      <c r="AB227" s="76" t="s">
        <v>127</v>
      </c>
      <c r="AC227" s="76" t="s">
        <v>127</v>
      </c>
      <c r="AD227" s="76" t="s">
        <v>127</v>
      </c>
      <c r="AE227" s="76" t="s">
        <v>127</v>
      </c>
      <c r="AF227" s="76" t="s">
        <v>127</v>
      </c>
      <c r="AG227" s="76" t="s">
        <v>127</v>
      </c>
      <c r="AH227" s="31">
        <f>R227+T227+V227+X227+Z227</f>
        <v>1</v>
      </c>
      <c r="AI227" s="64">
        <v>45078</v>
      </c>
      <c r="AJ227" s="64">
        <v>45199</v>
      </c>
      <c r="AK227" s="50" t="s">
        <v>828</v>
      </c>
      <c r="AL227" s="50" t="s">
        <v>55</v>
      </c>
      <c r="AM227" s="50" t="s">
        <v>829</v>
      </c>
      <c r="AN227" s="25" t="s">
        <v>56</v>
      </c>
      <c r="AO227" s="50" t="s">
        <v>57</v>
      </c>
      <c r="AP227" s="50"/>
    </row>
    <row r="228" spans="1:42" s="35" customFormat="1" ht="60">
      <c r="A228" s="43" t="s">
        <v>40</v>
      </c>
      <c r="B228" s="60" t="s">
        <v>41</v>
      </c>
      <c r="C228" s="76">
        <v>527</v>
      </c>
      <c r="D228" s="76" t="s">
        <v>70</v>
      </c>
      <c r="E228" s="76" t="s">
        <v>70</v>
      </c>
      <c r="F228" s="50" t="s">
        <v>518</v>
      </c>
      <c r="G228" s="50" t="s">
        <v>521</v>
      </c>
      <c r="H228" s="78">
        <v>0.33</v>
      </c>
      <c r="I228" s="268"/>
      <c r="J228" s="76"/>
      <c r="K228" s="76"/>
      <c r="L228" s="76"/>
      <c r="M228" s="76"/>
      <c r="N228" s="76"/>
      <c r="O228" s="76"/>
      <c r="P228" s="78">
        <v>0.25</v>
      </c>
      <c r="Q228" s="76"/>
      <c r="R228" s="76"/>
      <c r="S228" s="76"/>
      <c r="T228" s="76"/>
      <c r="U228" s="78"/>
      <c r="V228" s="78">
        <v>0.25</v>
      </c>
      <c r="W228" s="76"/>
      <c r="X228" s="76"/>
      <c r="Y228" s="76"/>
      <c r="Z228" s="76"/>
      <c r="AA228" s="76"/>
      <c r="AB228" s="78">
        <v>0.25</v>
      </c>
      <c r="AC228" s="76"/>
      <c r="AD228" s="76"/>
      <c r="AE228" s="76"/>
      <c r="AF228" s="78">
        <v>0.25</v>
      </c>
      <c r="AG228" s="76"/>
      <c r="AH228" s="78">
        <v>1</v>
      </c>
      <c r="AI228" s="79">
        <v>45017</v>
      </c>
      <c r="AJ228" s="79">
        <v>45291</v>
      </c>
      <c r="AK228" s="50" t="s">
        <v>522</v>
      </c>
      <c r="AL228" s="50" t="s">
        <v>55</v>
      </c>
      <c r="AM228" s="50" t="s">
        <v>525</v>
      </c>
      <c r="AN228" s="50" t="s">
        <v>57</v>
      </c>
      <c r="AO228" s="50" t="s">
        <v>57</v>
      </c>
      <c r="AP228" s="50"/>
    </row>
    <row r="229" spans="1:42" s="35" customFormat="1" ht="112.5" customHeight="1">
      <c r="A229" s="43" t="s">
        <v>40</v>
      </c>
      <c r="B229" s="60" t="s">
        <v>41</v>
      </c>
      <c r="C229" s="76" t="s">
        <v>70</v>
      </c>
      <c r="D229" s="76" t="s">
        <v>70</v>
      </c>
      <c r="E229" s="76" t="s">
        <v>70</v>
      </c>
      <c r="F229" s="45" t="s">
        <v>672</v>
      </c>
      <c r="G229" s="43" t="s">
        <v>723</v>
      </c>
      <c r="H229" s="33">
        <v>0.2</v>
      </c>
      <c r="I229" s="268">
        <f>+H229+H230+H231+H232+H233+H234+H235+H236+H237</f>
        <v>0.99999999999999989</v>
      </c>
      <c r="J229" s="76"/>
      <c r="K229" s="76"/>
      <c r="L229" s="76"/>
      <c r="M229" s="76"/>
      <c r="N229" s="31">
        <v>0.25</v>
      </c>
      <c r="O229" s="76"/>
      <c r="P229" s="78"/>
      <c r="Q229" s="76"/>
      <c r="R229" s="76"/>
      <c r="S229" s="76"/>
      <c r="T229" s="31">
        <v>0.25</v>
      </c>
      <c r="U229" s="78"/>
      <c r="V229" s="78"/>
      <c r="W229" s="76"/>
      <c r="X229" s="76"/>
      <c r="Y229" s="76"/>
      <c r="Z229" s="31">
        <v>0.25</v>
      </c>
      <c r="AA229" s="76"/>
      <c r="AB229" s="78"/>
      <c r="AC229" s="76"/>
      <c r="AD229" s="76"/>
      <c r="AE229" s="76"/>
      <c r="AF229" s="31">
        <v>0.25</v>
      </c>
      <c r="AG229" s="76"/>
      <c r="AH229" s="31">
        <f t="shared" ref="AH229:AH255" si="17">+J229+L229+N229+P229+R229+T229+V229+X229+Z229+AB229+AD229+AF229</f>
        <v>1</v>
      </c>
      <c r="AI229" s="79">
        <v>44986</v>
      </c>
      <c r="AJ229" s="79">
        <v>45275</v>
      </c>
      <c r="AK229" s="50" t="s">
        <v>724</v>
      </c>
      <c r="AL229" s="44" t="s">
        <v>55</v>
      </c>
      <c r="AM229" s="44" t="s">
        <v>745</v>
      </c>
      <c r="AN229" s="50" t="s">
        <v>56</v>
      </c>
      <c r="AO229" s="50" t="s">
        <v>57</v>
      </c>
      <c r="AP229" s="50"/>
    </row>
    <row r="230" spans="1:42" s="1" customFormat="1" ht="168" customHeight="1">
      <c r="A230" s="43" t="s">
        <v>40</v>
      </c>
      <c r="B230" s="60" t="s">
        <v>41</v>
      </c>
      <c r="C230" s="76" t="s">
        <v>70</v>
      </c>
      <c r="D230" s="76" t="s">
        <v>70</v>
      </c>
      <c r="E230" s="76" t="s">
        <v>70</v>
      </c>
      <c r="F230" s="45" t="s">
        <v>672</v>
      </c>
      <c r="G230" s="43" t="s">
        <v>604</v>
      </c>
      <c r="H230" s="33">
        <v>0.1</v>
      </c>
      <c r="I230" s="268"/>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7"/>
        <v>1</v>
      </c>
      <c r="AI230" s="64">
        <v>44928</v>
      </c>
      <c r="AJ230" s="62">
        <v>45275</v>
      </c>
      <c r="AK230" s="44" t="s">
        <v>605</v>
      </c>
      <c r="AL230" s="44" t="s">
        <v>534</v>
      </c>
      <c r="AM230" s="44" t="s">
        <v>535</v>
      </c>
      <c r="AN230" s="25" t="s">
        <v>701</v>
      </c>
      <c r="AO230" s="25" t="s">
        <v>57</v>
      </c>
      <c r="AP230" s="25"/>
    </row>
    <row r="231" spans="1:42" s="1" customFormat="1" ht="199.5" customHeight="1">
      <c r="A231" s="43" t="s">
        <v>40</v>
      </c>
      <c r="B231" s="60" t="s">
        <v>41</v>
      </c>
      <c r="C231" s="76" t="s">
        <v>70</v>
      </c>
      <c r="D231" s="76" t="s">
        <v>70</v>
      </c>
      <c r="E231" s="76" t="s">
        <v>70</v>
      </c>
      <c r="F231" s="45" t="s">
        <v>672</v>
      </c>
      <c r="G231" s="43" t="s">
        <v>596</v>
      </c>
      <c r="H231" s="33">
        <v>0.1</v>
      </c>
      <c r="I231" s="268"/>
      <c r="J231" s="31"/>
      <c r="K231" s="31"/>
      <c r="L231" s="31"/>
      <c r="M231" s="31"/>
      <c r="N231" s="31"/>
      <c r="O231" s="31"/>
      <c r="P231" s="31">
        <v>0.25</v>
      </c>
      <c r="Q231" s="31"/>
      <c r="R231" s="31"/>
      <c r="S231" s="31"/>
      <c r="T231" s="31"/>
      <c r="U231" s="31"/>
      <c r="V231" s="31">
        <v>0.25</v>
      </c>
      <c r="W231" s="31"/>
      <c r="X231" s="31"/>
      <c r="Y231" s="31"/>
      <c r="Z231" s="31"/>
      <c r="AA231" s="31"/>
      <c r="AB231" s="31">
        <v>0.25</v>
      </c>
      <c r="AC231" s="31"/>
      <c r="AD231" s="31"/>
      <c r="AE231" s="31"/>
      <c r="AF231" s="31">
        <v>0.25</v>
      </c>
      <c r="AG231" s="31"/>
      <c r="AH231" s="31">
        <f t="shared" si="17"/>
        <v>1</v>
      </c>
      <c r="AI231" s="64">
        <v>45017</v>
      </c>
      <c r="AJ231" s="62">
        <v>45291</v>
      </c>
      <c r="AK231" s="44" t="s">
        <v>597</v>
      </c>
      <c r="AL231" s="44" t="s">
        <v>55</v>
      </c>
      <c r="AM231" s="44" t="s">
        <v>745</v>
      </c>
      <c r="AN231" s="25" t="s">
        <v>56</v>
      </c>
      <c r="AO231" s="25" t="s">
        <v>57</v>
      </c>
      <c r="AP231" s="25"/>
    </row>
    <row r="232" spans="1:42" s="1" customFormat="1" ht="105" customHeight="1">
      <c r="A232" s="43" t="s">
        <v>40</v>
      </c>
      <c r="B232" s="60" t="s">
        <v>41</v>
      </c>
      <c r="C232" s="76" t="s">
        <v>70</v>
      </c>
      <c r="D232" s="76" t="s">
        <v>70</v>
      </c>
      <c r="E232" s="76" t="s">
        <v>70</v>
      </c>
      <c r="F232" s="45" t="s">
        <v>672</v>
      </c>
      <c r="G232" s="43" t="s">
        <v>602</v>
      </c>
      <c r="H232" s="33">
        <v>0.1</v>
      </c>
      <c r="I232" s="268"/>
      <c r="J232" s="31">
        <v>0.08</v>
      </c>
      <c r="K232" s="31"/>
      <c r="L232" s="31">
        <v>0.08</v>
      </c>
      <c r="M232" s="31"/>
      <c r="N232" s="31">
        <v>0.08</v>
      </c>
      <c r="O232" s="31"/>
      <c r="P232" s="31">
        <v>0.1</v>
      </c>
      <c r="Q232" s="31"/>
      <c r="R232" s="31">
        <v>0.08</v>
      </c>
      <c r="S232" s="31"/>
      <c r="T232" s="31">
        <v>0.08</v>
      </c>
      <c r="U232" s="31"/>
      <c r="V232" s="31">
        <v>0.08</v>
      </c>
      <c r="W232" s="31"/>
      <c r="X232" s="31">
        <v>0.1</v>
      </c>
      <c r="Y232" s="31"/>
      <c r="Z232" s="31">
        <v>0.08</v>
      </c>
      <c r="AA232" s="31"/>
      <c r="AB232" s="31">
        <v>0.08</v>
      </c>
      <c r="AC232" s="31"/>
      <c r="AD232" s="31">
        <v>0.08</v>
      </c>
      <c r="AE232" s="31"/>
      <c r="AF232" s="31">
        <v>0.08</v>
      </c>
      <c r="AG232" s="31"/>
      <c r="AH232" s="31">
        <f t="shared" si="17"/>
        <v>0.99999999999999978</v>
      </c>
      <c r="AI232" s="64">
        <v>44928</v>
      </c>
      <c r="AJ232" s="62">
        <v>45291</v>
      </c>
      <c r="AK232" s="44" t="s">
        <v>603</v>
      </c>
      <c r="AL232" s="44" t="s">
        <v>157</v>
      </c>
      <c r="AM232" s="44" t="s">
        <v>158</v>
      </c>
      <c r="AN232" s="25" t="s">
        <v>159</v>
      </c>
      <c r="AO232" s="25" t="s">
        <v>57</v>
      </c>
      <c r="AP232" s="25"/>
    </row>
    <row r="233" spans="1:42" s="35" customFormat="1" ht="99" customHeight="1">
      <c r="A233" s="43" t="s">
        <v>40</v>
      </c>
      <c r="B233" s="60" t="s">
        <v>41</v>
      </c>
      <c r="C233" s="76" t="s">
        <v>70</v>
      </c>
      <c r="D233" s="76" t="s">
        <v>70</v>
      </c>
      <c r="E233" s="76" t="s">
        <v>70</v>
      </c>
      <c r="F233" s="45" t="s">
        <v>673</v>
      </c>
      <c r="G233" s="50" t="s">
        <v>674</v>
      </c>
      <c r="H233" s="78">
        <v>0.1</v>
      </c>
      <c r="I233" s="268"/>
      <c r="J233" s="204"/>
      <c r="K233" s="204"/>
      <c r="L233" s="204"/>
      <c r="M233" s="204"/>
      <c r="N233" s="204"/>
      <c r="O233" s="204"/>
      <c r="P233" s="205"/>
      <c r="Q233" s="204"/>
      <c r="R233" s="161">
        <v>0.05</v>
      </c>
      <c r="S233" s="204"/>
      <c r="T233" s="161">
        <v>0.05</v>
      </c>
      <c r="U233" s="205"/>
      <c r="V233" s="205">
        <v>0.05</v>
      </c>
      <c r="W233" s="204"/>
      <c r="X233" s="205">
        <v>0.05</v>
      </c>
      <c r="Y233" s="204"/>
      <c r="Z233" s="205">
        <v>0.05</v>
      </c>
      <c r="AA233" s="204"/>
      <c r="AB233" s="205">
        <v>0.05</v>
      </c>
      <c r="AC233" s="204"/>
      <c r="AD233" s="205">
        <v>0.7</v>
      </c>
      <c r="AE233" s="204"/>
      <c r="AF233" s="205"/>
      <c r="AG233" s="204"/>
      <c r="AH233" s="31">
        <f t="shared" si="17"/>
        <v>1</v>
      </c>
      <c r="AI233" s="79">
        <v>45047</v>
      </c>
      <c r="AJ233" s="79">
        <v>45260</v>
      </c>
      <c r="AK233" s="50" t="s">
        <v>725</v>
      </c>
      <c r="AL233" s="44" t="s">
        <v>55</v>
      </c>
      <c r="AM233" s="44" t="s">
        <v>745</v>
      </c>
      <c r="AN233" s="25" t="s">
        <v>56</v>
      </c>
      <c r="AO233" s="25" t="s">
        <v>57</v>
      </c>
      <c r="AP233" s="25"/>
    </row>
    <row r="234" spans="1:42" s="35" customFormat="1" ht="105">
      <c r="A234" s="43" t="s">
        <v>40</v>
      </c>
      <c r="B234" s="60" t="s">
        <v>41</v>
      </c>
      <c r="C234" s="76" t="s">
        <v>70</v>
      </c>
      <c r="D234" s="76" t="s">
        <v>70</v>
      </c>
      <c r="E234" s="76" t="s">
        <v>70</v>
      </c>
      <c r="F234" s="45" t="s">
        <v>675</v>
      </c>
      <c r="G234" s="50" t="s">
        <v>759</v>
      </c>
      <c r="H234" s="78">
        <v>0.1</v>
      </c>
      <c r="I234" s="268"/>
      <c r="J234" s="76"/>
      <c r="K234" s="76"/>
      <c r="L234" s="76"/>
      <c r="M234" s="76"/>
      <c r="N234" s="76"/>
      <c r="O234" s="76"/>
      <c r="P234" s="78"/>
      <c r="Q234" s="76"/>
      <c r="R234" s="31">
        <v>0.2</v>
      </c>
      <c r="S234" s="76"/>
      <c r="T234" s="31">
        <v>0.3</v>
      </c>
      <c r="U234" s="78"/>
      <c r="V234" s="78">
        <v>0.5</v>
      </c>
      <c r="W234" s="76"/>
      <c r="X234" s="76"/>
      <c r="Y234" s="76"/>
      <c r="Z234" s="76"/>
      <c r="AA234" s="76"/>
      <c r="AB234" s="78"/>
      <c r="AC234" s="76"/>
      <c r="AD234" s="76"/>
      <c r="AE234" s="76"/>
      <c r="AF234" s="78"/>
      <c r="AG234" s="76"/>
      <c r="AH234" s="31">
        <f t="shared" si="17"/>
        <v>1</v>
      </c>
      <c r="AI234" s="79">
        <v>45047</v>
      </c>
      <c r="AJ234" s="79">
        <v>45138</v>
      </c>
      <c r="AK234" s="50" t="s">
        <v>727</v>
      </c>
      <c r="AL234" s="43" t="s">
        <v>726</v>
      </c>
      <c r="AM234" s="50" t="s">
        <v>74</v>
      </c>
      <c r="AN234" s="25" t="s">
        <v>47</v>
      </c>
      <c r="AO234" s="50" t="s">
        <v>57</v>
      </c>
      <c r="AP234" s="50"/>
    </row>
    <row r="235" spans="1:42" s="1" customFormat="1" ht="77.25">
      <c r="A235" s="43" t="s">
        <v>40</v>
      </c>
      <c r="B235" s="60" t="s">
        <v>41</v>
      </c>
      <c r="C235" s="76" t="s">
        <v>70</v>
      </c>
      <c r="D235" s="76" t="s">
        <v>70</v>
      </c>
      <c r="E235" s="76" t="s">
        <v>70</v>
      </c>
      <c r="F235" s="45" t="s">
        <v>649</v>
      </c>
      <c r="G235" s="43" t="s">
        <v>600</v>
      </c>
      <c r="H235" s="78">
        <v>0.1</v>
      </c>
      <c r="I235" s="268"/>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7"/>
        <v>1</v>
      </c>
      <c r="AI235" s="64">
        <v>44986</v>
      </c>
      <c r="AJ235" s="62">
        <v>45291</v>
      </c>
      <c r="AK235" s="44" t="s">
        <v>601</v>
      </c>
      <c r="AL235" s="44" t="s">
        <v>157</v>
      </c>
      <c r="AM235" s="44" t="s">
        <v>158</v>
      </c>
      <c r="AN235" s="25" t="s">
        <v>159</v>
      </c>
      <c r="AO235" s="25" t="s">
        <v>57</v>
      </c>
      <c r="AP235" s="25"/>
    </row>
    <row r="236" spans="1:42" s="1" customFormat="1" ht="103.5" customHeight="1">
      <c r="A236" s="43" t="s">
        <v>40</v>
      </c>
      <c r="B236" s="60" t="s">
        <v>41</v>
      </c>
      <c r="C236" s="76" t="s">
        <v>70</v>
      </c>
      <c r="D236" s="76" t="s">
        <v>70</v>
      </c>
      <c r="E236" s="76" t="s">
        <v>70</v>
      </c>
      <c r="F236" s="45" t="s">
        <v>651</v>
      </c>
      <c r="G236" s="43" t="s">
        <v>665</v>
      </c>
      <c r="H236" s="78">
        <v>0.1</v>
      </c>
      <c r="I236" s="268"/>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7"/>
        <v>1</v>
      </c>
      <c r="AI236" s="64">
        <v>45047</v>
      </c>
      <c r="AJ236" s="62">
        <v>45199</v>
      </c>
      <c r="AK236" s="43" t="s">
        <v>606</v>
      </c>
      <c r="AL236" s="44" t="s">
        <v>55</v>
      </c>
      <c r="AM236" s="44" t="s">
        <v>745</v>
      </c>
      <c r="AN236" s="25" t="s">
        <v>56</v>
      </c>
      <c r="AO236" s="25" t="s">
        <v>57</v>
      </c>
      <c r="AP236" s="25"/>
    </row>
    <row r="237" spans="1:42" s="1" customFormat="1" ht="77.25">
      <c r="A237" s="43" t="s">
        <v>40</v>
      </c>
      <c r="B237" s="60" t="s">
        <v>41</v>
      </c>
      <c r="C237" s="76" t="s">
        <v>70</v>
      </c>
      <c r="D237" s="76" t="s">
        <v>70</v>
      </c>
      <c r="E237" s="76" t="s">
        <v>70</v>
      </c>
      <c r="F237" s="45" t="s">
        <v>651</v>
      </c>
      <c r="G237" s="43" t="s">
        <v>593</v>
      </c>
      <c r="H237" s="33">
        <v>0.1</v>
      </c>
      <c r="I237" s="268"/>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7"/>
        <v>1</v>
      </c>
      <c r="AI237" s="64">
        <v>45017</v>
      </c>
      <c r="AJ237" s="62">
        <v>45046</v>
      </c>
      <c r="AK237" s="44" t="s">
        <v>594</v>
      </c>
      <c r="AL237" s="43" t="s">
        <v>463</v>
      </c>
      <c r="AM237" s="44" t="s">
        <v>464</v>
      </c>
      <c r="AN237" s="25" t="s">
        <v>465</v>
      </c>
      <c r="AO237" s="25" t="s">
        <v>57</v>
      </c>
      <c r="AP237" s="25"/>
    </row>
    <row r="238" spans="1:42" s="1" customFormat="1" ht="77.25" customHeight="1">
      <c r="A238" s="43" t="s">
        <v>40</v>
      </c>
      <c r="B238" s="60" t="s">
        <v>41</v>
      </c>
      <c r="C238" s="76" t="s">
        <v>70</v>
      </c>
      <c r="D238" s="76" t="s">
        <v>70</v>
      </c>
      <c r="E238" s="76" t="s">
        <v>70</v>
      </c>
      <c r="F238" s="44" t="s">
        <v>642</v>
      </c>
      <c r="G238" s="43" t="s">
        <v>664</v>
      </c>
      <c r="H238" s="31">
        <v>0.05</v>
      </c>
      <c r="I238" s="269">
        <f>+H238+H239+H240+H241+H242+H243+H244+H245+H246+H247+H248</f>
        <v>1</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7"/>
        <v>1</v>
      </c>
      <c r="AI238" s="64">
        <v>44986</v>
      </c>
      <c r="AJ238" s="62">
        <v>45046</v>
      </c>
      <c r="AK238" s="43" t="s">
        <v>561</v>
      </c>
      <c r="AL238" s="43" t="s">
        <v>157</v>
      </c>
      <c r="AM238" s="43" t="s">
        <v>158</v>
      </c>
      <c r="AN238" s="43" t="s">
        <v>159</v>
      </c>
      <c r="AO238" s="43" t="s">
        <v>57</v>
      </c>
      <c r="AP238" s="43"/>
    </row>
    <row r="239" spans="1:42" s="1" customFormat="1" ht="75">
      <c r="A239" s="43" t="s">
        <v>40</v>
      </c>
      <c r="B239" s="60" t="s">
        <v>41</v>
      </c>
      <c r="C239" s="76" t="s">
        <v>70</v>
      </c>
      <c r="D239" s="76" t="s">
        <v>70</v>
      </c>
      <c r="E239" s="76" t="s">
        <v>70</v>
      </c>
      <c r="F239" s="44" t="s">
        <v>642</v>
      </c>
      <c r="G239" s="43" t="s">
        <v>564</v>
      </c>
      <c r="H239" s="31">
        <v>0.2</v>
      </c>
      <c r="I239" s="269"/>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7"/>
        <v>1</v>
      </c>
      <c r="AI239" s="64">
        <v>44928</v>
      </c>
      <c r="AJ239" s="62">
        <v>44957</v>
      </c>
      <c r="AK239" s="43" t="s">
        <v>565</v>
      </c>
      <c r="AL239" s="44" t="s">
        <v>55</v>
      </c>
      <c r="AM239" s="25" t="s">
        <v>706</v>
      </c>
      <c r="AN239" s="25" t="s">
        <v>56</v>
      </c>
      <c r="AO239" s="25" t="s">
        <v>57</v>
      </c>
      <c r="AP239" s="25"/>
    </row>
    <row r="240" spans="1:42" s="1" customFormat="1" ht="76.5">
      <c r="A240" s="43" t="s">
        <v>40</v>
      </c>
      <c r="B240" s="60" t="s">
        <v>41</v>
      </c>
      <c r="C240" s="76" t="s">
        <v>70</v>
      </c>
      <c r="D240" s="76" t="s">
        <v>70</v>
      </c>
      <c r="E240" s="76" t="s">
        <v>70</v>
      </c>
      <c r="F240" s="44" t="s">
        <v>643</v>
      </c>
      <c r="G240" s="43" t="s">
        <v>562</v>
      </c>
      <c r="H240" s="31">
        <v>0.05</v>
      </c>
      <c r="I240" s="269"/>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7"/>
        <v>1</v>
      </c>
      <c r="AI240" s="64">
        <v>44986</v>
      </c>
      <c r="AJ240" s="64">
        <v>45291</v>
      </c>
      <c r="AK240" s="43" t="s">
        <v>563</v>
      </c>
      <c r="AL240" s="43" t="s">
        <v>157</v>
      </c>
      <c r="AM240" s="43" t="s">
        <v>158</v>
      </c>
      <c r="AN240" s="43" t="s">
        <v>159</v>
      </c>
      <c r="AO240" s="43" t="s">
        <v>57</v>
      </c>
      <c r="AP240" s="43"/>
    </row>
    <row r="241" spans="1:42" s="1" customFormat="1" ht="76.5">
      <c r="A241" s="43" t="s">
        <v>40</v>
      </c>
      <c r="B241" s="60" t="s">
        <v>41</v>
      </c>
      <c r="C241" s="76" t="s">
        <v>70</v>
      </c>
      <c r="D241" s="76" t="s">
        <v>70</v>
      </c>
      <c r="E241" s="76" t="s">
        <v>70</v>
      </c>
      <c r="F241" s="44" t="s">
        <v>646</v>
      </c>
      <c r="G241" s="158" t="s">
        <v>572</v>
      </c>
      <c r="H241" s="31">
        <v>0.2</v>
      </c>
      <c r="I241" s="269"/>
      <c r="J241" s="31"/>
      <c r="K241" s="31"/>
      <c r="L241" s="31"/>
      <c r="M241" s="31"/>
      <c r="N241" s="31"/>
      <c r="O241" s="31"/>
      <c r="P241" s="31"/>
      <c r="Q241" s="31"/>
      <c r="R241" s="31"/>
      <c r="S241" s="31"/>
      <c r="T241" s="31"/>
      <c r="U241" s="31"/>
      <c r="V241" s="31"/>
      <c r="W241" s="31"/>
      <c r="X241" s="31"/>
      <c r="Y241" s="31"/>
      <c r="Z241" s="31"/>
      <c r="AA241" s="31"/>
      <c r="AB241" s="31">
        <v>0.1</v>
      </c>
      <c r="AC241" s="31"/>
      <c r="AD241" s="31">
        <v>0.1</v>
      </c>
      <c r="AE241" s="31"/>
      <c r="AF241" s="31">
        <v>0.8</v>
      </c>
      <c r="AG241" s="31"/>
      <c r="AH241" s="31">
        <f t="shared" si="17"/>
        <v>1</v>
      </c>
      <c r="AI241" s="64">
        <v>44958</v>
      </c>
      <c r="AJ241" s="62">
        <v>45046</v>
      </c>
      <c r="AK241" s="44" t="s">
        <v>544</v>
      </c>
      <c r="AL241" s="44" t="s">
        <v>157</v>
      </c>
      <c r="AM241" s="44" t="s">
        <v>158</v>
      </c>
      <c r="AN241" s="25" t="s">
        <v>159</v>
      </c>
      <c r="AO241" s="25" t="s">
        <v>57</v>
      </c>
      <c r="AP241" s="25"/>
    </row>
    <row r="242" spans="1:42" s="1" customFormat="1" ht="76.5">
      <c r="A242" s="43" t="s">
        <v>40</v>
      </c>
      <c r="B242" s="60" t="s">
        <v>41</v>
      </c>
      <c r="C242" s="76" t="s">
        <v>70</v>
      </c>
      <c r="D242" s="76" t="s">
        <v>70</v>
      </c>
      <c r="E242" s="76" t="s">
        <v>70</v>
      </c>
      <c r="F242" s="44" t="s">
        <v>646</v>
      </c>
      <c r="G242" s="43" t="s">
        <v>574</v>
      </c>
      <c r="H242" s="31">
        <v>0.05</v>
      </c>
      <c r="I242" s="269"/>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7"/>
        <v>1</v>
      </c>
      <c r="AI242" s="64">
        <v>44986</v>
      </c>
      <c r="AJ242" s="62">
        <v>45169</v>
      </c>
      <c r="AK242" s="44" t="s">
        <v>575</v>
      </c>
      <c r="AL242" s="44" t="s">
        <v>55</v>
      </c>
      <c r="AM242" s="25" t="s">
        <v>745</v>
      </c>
      <c r="AN242" s="25" t="s">
        <v>56</v>
      </c>
      <c r="AO242" s="25" t="s">
        <v>57</v>
      </c>
      <c r="AP242" s="25"/>
    </row>
    <row r="243" spans="1:42" s="1" customFormat="1" ht="76.5">
      <c r="A243" s="43" t="s">
        <v>40</v>
      </c>
      <c r="B243" s="60" t="s">
        <v>41</v>
      </c>
      <c r="C243" s="76" t="s">
        <v>70</v>
      </c>
      <c r="D243" s="76" t="s">
        <v>70</v>
      </c>
      <c r="E243" s="76" t="s">
        <v>70</v>
      </c>
      <c r="F243" s="44" t="s">
        <v>641</v>
      </c>
      <c r="G243" s="43" t="s">
        <v>576</v>
      </c>
      <c r="H243" s="31">
        <v>0.05</v>
      </c>
      <c r="I243" s="269"/>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7"/>
        <v>0.99999999999999978</v>
      </c>
      <c r="AI243" s="64">
        <v>44928</v>
      </c>
      <c r="AJ243" s="62">
        <v>45291</v>
      </c>
      <c r="AK243" s="44" t="s">
        <v>577</v>
      </c>
      <c r="AL243" s="44" t="s">
        <v>699</v>
      </c>
      <c r="AM243" s="44" t="s">
        <v>715</v>
      </c>
      <c r="AN243" s="25" t="s">
        <v>714</v>
      </c>
      <c r="AO243" s="25" t="s">
        <v>57</v>
      </c>
      <c r="AP243" s="25"/>
    </row>
    <row r="244" spans="1:42" s="1" customFormat="1" ht="76.5">
      <c r="A244" s="43" t="s">
        <v>40</v>
      </c>
      <c r="B244" s="60" t="s">
        <v>41</v>
      </c>
      <c r="C244" s="76" t="s">
        <v>70</v>
      </c>
      <c r="D244" s="76" t="s">
        <v>70</v>
      </c>
      <c r="E244" s="76" t="s">
        <v>70</v>
      </c>
      <c r="F244" s="44" t="s">
        <v>641</v>
      </c>
      <c r="G244" s="43" t="s">
        <v>578</v>
      </c>
      <c r="H244" s="31">
        <v>0.1</v>
      </c>
      <c r="I244" s="269"/>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7"/>
        <v>1</v>
      </c>
      <c r="AI244" s="64">
        <v>45047</v>
      </c>
      <c r="AJ244" s="62">
        <v>45077</v>
      </c>
      <c r="AK244" s="44" t="s">
        <v>579</v>
      </c>
      <c r="AL244" s="44" t="s">
        <v>55</v>
      </c>
      <c r="AM244" s="25" t="s">
        <v>745</v>
      </c>
      <c r="AN244" s="25" t="s">
        <v>56</v>
      </c>
      <c r="AO244" s="25" t="s">
        <v>57</v>
      </c>
      <c r="AP244" s="25"/>
    </row>
    <row r="245" spans="1:42" s="1" customFormat="1" ht="76.5">
      <c r="A245" s="43" t="s">
        <v>40</v>
      </c>
      <c r="B245" s="60" t="s">
        <v>41</v>
      </c>
      <c r="C245" s="76" t="s">
        <v>70</v>
      </c>
      <c r="D245" s="76" t="s">
        <v>70</v>
      </c>
      <c r="E245" s="76" t="s">
        <v>70</v>
      </c>
      <c r="F245" s="44" t="s">
        <v>641</v>
      </c>
      <c r="G245" s="43" t="s">
        <v>559</v>
      </c>
      <c r="H245" s="31">
        <v>0.1</v>
      </c>
      <c r="I245" s="269"/>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7"/>
        <v>1</v>
      </c>
      <c r="AI245" s="64">
        <v>44958</v>
      </c>
      <c r="AJ245" s="64">
        <v>45015</v>
      </c>
      <c r="AK245" s="43" t="s">
        <v>560</v>
      </c>
      <c r="AL245" s="43" t="s">
        <v>157</v>
      </c>
      <c r="AM245" s="43" t="s">
        <v>158</v>
      </c>
      <c r="AN245" s="43" t="s">
        <v>159</v>
      </c>
      <c r="AO245" s="43" t="s">
        <v>57</v>
      </c>
      <c r="AP245" s="43"/>
    </row>
    <row r="246" spans="1:42" s="28" customFormat="1" ht="75" customHeight="1">
      <c r="A246" s="43" t="s">
        <v>40</v>
      </c>
      <c r="B246" s="60" t="s">
        <v>41</v>
      </c>
      <c r="C246" s="76" t="s">
        <v>70</v>
      </c>
      <c r="D246" s="76" t="s">
        <v>70</v>
      </c>
      <c r="E246" s="76" t="s">
        <v>70</v>
      </c>
      <c r="F246" s="44" t="s">
        <v>641</v>
      </c>
      <c r="G246" s="158" t="s">
        <v>840</v>
      </c>
      <c r="H246" s="31">
        <v>0.1</v>
      </c>
      <c r="I246" s="269"/>
      <c r="J246" s="43"/>
      <c r="K246" s="43"/>
      <c r="L246" s="43"/>
      <c r="M246" s="43"/>
      <c r="N246" s="57"/>
      <c r="O246" s="43"/>
      <c r="P246" s="57">
        <v>0.25</v>
      </c>
      <c r="Q246" s="43"/>
      <c r="R246" s="43"/>
      <c r="S246" s="43"/>
      <c r="T246" s="57"/>
      <c r="U246" s="43"/>
      <c r="V246" s="57">
        <v>0.25</v>
      </c>
      <c r="W246" s="43"/>
      <c r="X246" s="43"/>
      <c r="Y246" s="43"/>
      <c r="Z246" s="57"/>
      <c r="AA246" s="43"/>
      <c r="AB246" s="57">
        <v>0.25</v>
      </c>
      <c r="AC246" s="43"/>
      <c r="AD246" s="43"/>
      <c r="AE246" s="43"/>
      <c r="AF246" s="57">
        <v>0.25</v>
      </c>
      <c r="AG246" s="43"/>
      <c r="AH246" s="31">
        <f t="shared" si="17"/>
        <v>1</v>
      </c>
      <c r="AI246" s="64">
        <v>44986</v>
      </c>
      <c r="AJ246" s="64">
        <v>45291</v>
      </c>
      <c r="AK246" s="43" t="s">
        <v>102</v>
      </c>
      <c r="AL246" s="43" t="s">
        <v>703</v>
      </c>
      <c r="AM246" s="43" t="s">
        <v>549</v>
      </c>
      <c r="AN246" s="25" t="s">
        <v>47</v>
      </c>
      <c r="AO246" s="25" t="s">
        <v>57</v>
      </c>
      <c r="AP246" s="25"/>
    </row>
    <row r="247" spans="1:42" s="28" customFormat="1" ht="61.5">
      <c r="A247" s="43" t="s">
        <v>40</v>
      </c>
      <c r="B247" s="60" t="s">
        <v>41</v>
      </c>
      <c r="C247" s="76" t="s">
        <v>70</v>
      </c>
      <c r="D247" s="76" t="s">
        <v>70</v>
      </c>
      <c r="E247" s="76" t="s">
        <v>70</v>
      </c>
      <c r="F247" s="44" t="s">
        <v>678</v>
      </c>
      <c r="G247" s="43" t="s">
        <v>679</v>
      </c>
      <c r="H247" s="31">
        <v>0.05</v>
      </c>
      <c r="I247" s="26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7"/>
        <v>1</v>
      </c>
      <c r="AI247" s="64">
        <v>44986</v>
      </c>
      <c r="AJ247" s="64">
        <v>45291</v>
      </c>
      <c r="AK247" s="43" t="s">
        <v>728</v>
      </c>
      <c r="AL247" s="43" t="s">
        <v>157</v>
      </c>
      <c r="AM247" s="43" t="s">
        <v>158</v>
      </c>
      <c r="AN247" s="43" t="s">
        <v>159</v>
      </c>
      <c r="AO247" s="43" t="s">
        <v>57</v>
      </c>
      <c r="AP247" s="43"/>
    </row>
    <row r="248" spans="1:42" s="1" customFormat="1" ht="90">
      <c r="A248" s="43" t="s">
        <v>40</v>
      </c>
      <c r="B248" s="60" t="s">
        <v>41</v>
      </c>
      <c r="C248" s="76" t="s">
        <v>70</v>
      </c>
      <c r="D248" s="76" t="s">
        <v>70</v>
      </c>
      <c r="E248" s="76" t="s">
        <v>70</v>
      </c>
      <c r="F248" s="44" t="s">
        <v>645</v>
      </c>
      <c r="G248" s="43" t="s">
        <v>570</v>
      </c>
      <c r="H248" s="31">
        <v>0.05</v>
      </c>
      <c r="I248" s="269"/>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7"/>
        <v>1</v>
      </c>
      <c r="AI248" s="64">
        <v>44986</v>
      </c>
      <c r="AJ248" s="64">
        <v>45291</v>
      </c>
      <c r="AK248" s="44" t="s">
        <v>571</v>
      </c>
      <c r="AL248" s="44" t="s">
        <v>55</v>
      </c>
      <c r="AM248" s="25" t="s">
        <v>525</v>
      </c>
      <c r="AN248" s="25" t="s">
        <v>57</v>
      </c>
      <c r="AO248" s="25" t="s">
        <v>57</v>
      </c>
      <c r="AP248" s="25"/>
    </row>
    <row r="249" spans="1:42" s="1" customFormat="1" ht="91.5">
      <c r="A249" s="43" t="s">
        <v>40</v>
      </c>
      <c r="B249" s="60" t="s">
        <v>41</v>
      </c>
      <c r="C249" s="76" t="s">
        <v>70</v>
      </c>
      <c r="D249" s="76" t="s">
        <v>70</v>
      </c>
      <c r="E249" s="76" t="s">
        <v>70</v>
      </c>
      <c r="F249" s="44" t="s">
        <v>644</v>
      </c>
      <c r="G249" s="43" t="s">
        <v>568</v>
      </c>
      <c r="H249" s="31">
        <v>0.05</v>
      </c>
      <c r="I249" s="243">
        <f>+H249+H250+H251+H252+H253+H254+H255+H256+H258+H259+H260+H261+H262+H263+H264+H265+H266+H267</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7"/>
        <v>1</v>
      </c>
      <c r="AI249" s="64">
        <v>44958</v>
      </c>
      <c r="AJ249" s="62">
        <v>45077</v>
      </c>
      <c r="AK249" s="44" t="s">
        <v>569</v>
      </c>
      <c r="AL249" s="44" t="s">
        <v>45</v>
      </c>
      <c r="AM249" s="43" t="s">
        <v>549</v>
      </c>
      <c r="AN249" s="25" t="s">
        <v>47</v>
      </c>
      <c r="AO249" s="25" t="s">
        <v>57</v>
      </c>
      <c r="AP249" s="25"/>
    </row>
    <row r="250" spans="1:42" s="28" customFormat="1" ht="105" customHeight="1">
      <c r="A250" s="43" t="s">
        <v>40</v>
      </c>
      <c r="B250" s="60" t="s">
        <v>41</v>
      </c>
      <c r="C250" s="76" t="s">
        <v>70</v>
      </c>
      <c r="D250" s="76" t="s">
        <v>70</v>
      </c>
      <c r="E250" s="76" t="s">
        <v>70</v>
      </c>
      <c r="F250" s="44" t="s">
        <v>644</v>
      </c>
      <c r="G250" s="43" t="s">
        <v>585</v>
      </c>
      <c r="H250" s="31">
        <v>0.05</v>
      </c>
      <c r="I250" s="244"/>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7"/>
        <v>1</v>
      </c>
      <c r="AI250" s="64">
        <v>44986</v>
      </c>
      <c r="AJ250" s="64">
        <v>45077</v>
      </c>
      <c r="AK250" s="43" t="s">
        <v>586</v>
      </c>
      <c r="AL250" s="43" t="s">
        <v>703</v>
      </c>
      <c r="AM250" s="43" t="s">
        <v>549</v>
      </c>
      <c r="AN250" s="25" t="s">
        <v>47</v>
      </c>
      <c r="AO250" s="25" t="s">
        <v>57</v>
      </c>
      <c r="AP250" s="25"/>
    </row>
    <row r="251" spans="1:42" s="28" customFormat="1" ht="93.6" customHeight="1">
      <c r="A251" s="43" t="s">
        <v>40</v>
      </c>
      <c r="B251" s="60" t="s">
        <v>41</v>
      </c>
      <c r="C251" s="76" t="s">
        <v>70</v>
      </c>
      <c r="D251" s="76" t="s">
        <v>70</v>
      </c>
      <c r="E251" s="76" t="s">
        <v>70</v>
      </c>
      <c r="F251" s="44" t="s">
        <v>639</v>
      </c>
      <c r="G251" s="43" t="s">
        <v>587</v>
      </c>
      <c r="H251" s="31">
        <v>0.05</v>
      </c>
      <c r="I251" s="244"/>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7"/>
        <v>1</v>
      </c>
      <c r="AI251" s="64">
        <v>44927</v>
      </c>
      <c r="AJ251" s="64">
        <v>45199</v>
      </c>
      <c r="AK251" s="43" t="s">
        <v>588</v>
      </c>
      <c r="AL251" s="43" t="s">
        <v>703</v>
      </c>
      <c r="AM251" s="43" t="s">
        <v>549</v>
      </c>
      <c r="AN251" s="25" t="s">
        <v>47</v>
      </c>
      <c r="AO251" s="25" t="s">
        <v>57</v>
      </c>
      <c r="AP251" s="25"/>
    </row>
    <row r="252" spans="1:42" s="28" customFormat="1" ht="110.1" customHeight="1">
      <c r="A252" s="43" t="s">
        <v>40</v>
      </c>
      <c r="B252" s="60" t="s">
        <v>41</v>
      </c>
      <c r="C252" s="76" t="s">
        <v>70</v>
      </c>
      <c r="D252" s="76" t="s">
        <v>70</v>
      </c>
      <c r="E252" s="76" t="s">
        <v>70</v>
      </c>
      <c r="F252" s="44" t="s">
        <v>639</v>
      </c>
      <c r="G252" s="43" t="s">
        <v>548</v>
      </c>
      <c r="H252" s="31">
        <v>0.05</v>
      </c>
      <c r="I252" s="244"/>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7"/>
        <v>1</v>
      </c>
      <c r="AI252" s="64">
        <v>45078</v>
      </c>
      <c r="AJ252" s="64">
        <v>45107</v>
      </c>
      <c r="AK252" s="43" t="s">
        <v>102</v>
      </c>
      <c r="AL252" s="43" t="s">
        <v>703</v>
      </c>
      <c r="AM252" s="43" t="s">
        <v>549</v>
      </c>
      <c r="AN252" s="25" t="s">
        <v>47</v>
      </c>
      <c r="AO252" s="25" t="s">
        <v>57</v>
      </c>
      <c r="AP252" s="25"/>
    </row>
    <row r="253" spans="1:42" s="28" customFormat="1" ht="76.5">
      <c r="A253" s="43" t="s">
        <v>40</v>
      </c>
      <c r="B253" s="60" t="s">
        <v>41</v>
      </c>
      <c r="C253" s="76" t="s">
        <v>70</v>
      </c>
      <c r="D253" s="76" t="s">
        <v>70</v>
      </c>
      <c r="E253" s="76" t="s">
        <v>70</v>
      </c>
      <c r="F253" s="44" t="s">
        <v>639</v>
      </c>
      <c r="G253" s="43" t="s">
        <v>550</v>
      </c>
      <c r="H253" s="31">
        <v>0.05</v>
      </c>
      <c r="I253" s="244"/>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7"/>
        <v>1</v>
      </c>
      <c r="AI253" s="64">
        <v>45017</v>
      </c>
      <c r="AJ253" s="64">
        <v>45199</v>
      </c>
      <c r="AK253" s="43" t="s">
        <v>551</v>
      </c>
      <c r="AL253" s="43" t="s">
        <v>703</v>
      </c>
      <c r="AM253" s="43" t="s">
        <v>549</v>
      </c>
      <c r="AN253" s="25" t="s">
        <v>47</v>
      </c>
      <c r="AO253" s="25" t="s">
        <v>57</v>
      </c>
      <c r="AP253" s="25"/>
    </row>
    <row r="254" spans="1:42" s="28" customFormat="1" ht="76.5">
      <c r="A254" s="43" t="s">
        <v>40</v>
      </c>
      <c r="B254" s="60" t="s">
        <v>41</v>
      </c>
      <c r="C254" s="76" t="s">
        <v>70</v>
      </c>
      <c r="D254" s="76" t="s">
        <v>70</v>
      </c>
      <c r="E254" s="76" t="s">
        <v>70</v>
      </c>
      <c r="F254" s="44" t="s">
        <v>639</v>
      </c>
      <c r="G254" s="43" t="s">
        <v>552</v>
      </c>
      <c r="H254" s="31">
        <v>0.05</v>
      </c>
      <c r="I254" s="244"/>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7"/>
        <v>1</v>
      </c>
      <c r="AI254" s="64">
        <v>44986</v>
      </c>
      <c r="AJ254" s="64">
        <v>45291</v>
      </c>
      <c r="AK254" s="43" t="s">
        <v>553</v>
      </c>
      <c r="AL254" s="43" t="s">
        <v>703</v>
      </c>
      <c r="AM254" s="43" t="s">
        <v>549</v>
      </c>
      <c r="AN254" s="25" t="s">
        <v>47</v>
      </c>
      <c r="AO254" s="25" t="s">
        <v>57</v>
      </c>
      <c r="AP254" s="25"/>
    </row>
    <row r="255" spans="1:42" s="28" customFormat="1" ht="88.5" customHeight="1">
      <c r="A255" s="43" t="s">
        <v>40</v>
      </c>
      <c r="B255" s="60" t="s">
        <v>41</v>
      </c>
      <c r="C255" s="50" t="s">
        <v>70</v>
      </c>
      <c r="D255" s="50" t="s">
        <v>70</v>
      </c>
      <c r="E255" s="50" t="s">
        <v>70</v>
      </c>
      <c r="F255" s="44" t="s">
        <v>639</v>
      </c>
      <c r="G255" s="43" t="s">
        <v>622</v>
      </c>
      <c r="H255" s="31">
        <v>0.1</v>
      </c>
      <c r="I255" s="244"/>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31">
        <f t="shared" si="17"/>
        <v>1</v>
      </c>
      <c r="AI255" s="64">
        <v>45047</v>
      </c>
      <c r="AJ255" s="49">
        <v>45199</v>
      </c>
      <c r="AK255" s="43" t="s">
        <v>623</v>
      </c>
      <c r="AL255" s="43" t="s">
        <v>703</v>
      </c>
      <c r="AM255" s="43" t="s">
        <v>549</v>
      </c>
      <c r="AN255" s="25" t="s">
        <v>47</v>
      </c>
      <c r="AO255" s="25" t="s">
        <v>57</v>
      </c>
      <c r="AP255" s="25"/>
    </row>
    <row r="256" spans="1:42" s="1" customFormat="1" ht="76.5">
      <c r="A256" s="43" t="s">
        <v>40</v>
      </c>
      <c r="B256" s="60" t="s">
        <v>41</v>
      </c>
      <c r="C256" s="47" t="s">
        <v>70</v>
      </c>
      <c r="D256" s="47" t="s">
        <v>70</v>
      </c>
      <c r="E256" s="47" t="s">
        <v>70</v>
      </c>
      <c r="F256" s="44" t="s">
        <v>639</v>
      </c>
      <c r="G256" s="47" t="s">
        <v>632</v>
      </c>
      <c r="H256" s="31">
        <v>0.1</v>
      </c>
      <c r="I256" s="244"/>
      <c r="J256" s="47" t="s">
        <v>127</v>
      </c>
      <c r="K256" s="47" t="s">
        <v>127</v>
      </c>
      <c r="L256" s="58">
        <v>0.2</v>
      </c>
      <c r="M256" s="47" t="s">
        <v>127</v>
      </c>
      <c r="N256" s="58">
        <v>0.2</v>
      </c>
      <c r="O256" s="47" t="s">
        <v>127</v>
      </c>
      <c r="P256" s="58">
        <v>0.2</v>
      </c>
      <c r="Q256" s="47" t="s">
        <v>127</v>
      </c>
      <c r="R256" s="58">
        <v>0.2</v>
      </c>
      <c r="S256" s="47" t="s">
        <v>127</v>
      </c>
      <c r="T256" s="58">
        <v>0.1</v>
      </c>
      <c r="U256" s="47" t="s">
        <v>127</v>
      </c>
      <c r="V256" s="58">
        <v>0.05</v>
      </c>
      <c r="W256" s="47" t="s">
        <v>127</v>
      </c>
      <c r="X256" s="58">
        <v>0.05</v>
      </c>
      <c r="Y256" s="47" t="s">
        <v>127</v>
      </c>
      <c r="Z256" s="47" t="s">
        <v>127</v>
      </c>
      <c r="AA256" s="47" t="s">
        <v>127</v>
      </c>
      <c r="AB256" s="47" t="s">
        <v>127</v>
      </c>
      <c r="AC256" s="47" t="s">
        <v>127</v>
      </c>
      <c r="AD256" s="47" t="s">
        <v>127</v>
      </c>
      <c r="AE256" s="47" t="s">
        <v>127</v>
      </c>
      <c r="AF256" s="47" t="s">
        <v>127</v>
      </c>
      <c r="AG256" s="47" t="s">
        <v>127</v>
      </c>
      <c r="AH256" s="215">
        <v>1</v>
      </c>
      <c r="AI256" s="216">
        <v>44958</v>
      </c>
      <c r="AJ256" s="59">
        <v>45169</v>
      </c>
      <c r="AK256" s="47" t="s">
        <v>633</v>
      </c>
      <c r="AL256" s="43" t="s">
        <v>703</v>
      </c>
      <c r="AM256" s="43" t="s">
        <v>549</v>
      </c>
      <c r="AN256" s="47" t="s">
        <v>47</v>
      </c>
      <c r="AO256" s="47" t="s">
        <v>57</v>
      </c>
      <c r="AP256" s="306" t="s">
        <v>875</v>
      </c>
    </row>
    <row r="257" spans="1:116" s="1" customFormat="1" ht="76.5">
      <c r="A257" s="106" t="s">
        <v>40</v>
      </c>
      <c r="B257" s="107" t="s">
        <v>41</v>
      </c>
      <c r="C257" s="209" t="s">
        <v>70</v>
      </c>
      <c r="D257" s="209" t="s">
        <v>70</v>
      </c>
      <c r="E257" s="209" t="s">
        <v>70</v>
      </c>
      <c r="F257" s="108" t="s">
        <v>639</v>
      </c>
      <c r="G257" s="209" t="s">
        <v>632</v>
      </c>
      <c r="H257" s="109">
        <v>0.1</v>
      </c>
      <c r="I257" s="244"/>
      <c r="J257" s="209" t="s">
        <v>127</v>
      </c>
      <c r="K257" s="209" t="s">
        <v>127</v>
      </c>
      <c r="L257" s="210">
        <v>0.2</v>
      </c>
      <c r="M257" s="209" t="s">
        <v>127</v>
      </c>
      <c r="N257" s="210">
        <v>0.2</v>
      </c>
      <c r="O257" s="209" t="s">
        <v>127</v>
      </c>
      <c r="P257" s="210">
        <v>0.2</v>
      </c>
      <c r="Q257" s="209" t="s">
        <v>127</v>
      </c>
      <c r="R257" s="210">
        <v>0.2</v>
      </c>
      <c r="S257" s="209" t="s">
        <v>127</v>
      </c>
      <c r="T257" s="210">
        <v>0.1</v>
      </c>
      <c r="U257" s="209" t="s">
        <v>127</v>
      </c>
      <c r="V257" s="212">
        <v>0.02</v>
      </c>
      <c r="W257" s="213" t="s">
        <v>127</v>
      </c>
      <c r="X257" s="212">
        <v>0.02</v>
      </c>
      <c r="Y257" s="213" t="s">
        <v>127</v>
      </c>
      <c r="Z257" s="212">
        <v>0.02</v>
      </c>
      <c r="AA257" s="213" t="s">
        <v>127</v>
      </c>
      <c r="AB257" s="212">
        <v>0.02</v>
      </c>
      <c r="AC257" s="213" t="s">
        <v>127</v>
      </c>
      <c r="AD257" s="212">
        <v>0.02</v>
      </c>
      <c r="AE257" s="209" t="s">
        <v>127</v>
      </c>
      <c r="AF257" s="209" t="s">
        <v>127</v>
      </c>
      <c r="AG257" s="209" t="s">
        <v>127</v>
      </c>
      <c r="AH257" s="228">
        <f>+L257+N257+P257+R257+T257+V257+X257+Z257+AB257+AD257</f>
        <v>1</v>
      </c>
      <c r="AI257" s="229">
        <v>44958</v>
      </c>
      <c r="AJ257" s="214">
        <v>45260</v>
      </c>
      <c r="AK257" s="209" t="s">
        <v>633</v>
      </c>
      <c r="AL257" s="106" t="s">
        <v>703</v>
      </c>
      <c r="AM257" s="106" t="s">
        <v>549</v>
      </c>
      <c r="AN257" s="209" t="s">
        <v>47</v>
      </c>
      <c r="AO257" s="209" t="s">
        <v>57</v>
      </c>
      <c r="AP257" s="307"/>
    </row>
    <row r="258" spans="1:116" s="28" customFormat="1" ht="103.5" hidden="1" customHeight="1">
      <c r="A258" s="43" t="s">
        <v>40</v>
      </c>
      <c r="B258" s="60" t="s">
        <v>41</v>
      </c>
      <c r="C258" s="76" t="s">
        <v>70</v>
      </c>
      <c r="D258" s="76" t="s">
        <v>70</v>
      </c>
      <c r="E258" s="76" t="s">
        <v>70</v>
      </c>
      <c r="F258" s="44" t="s">
        <v>650</v>
      </c>
      <c r="G258" s="43" t="s">
        <v>591</v>
      </c>
      <c r="H258" s="33">
        <v>0.04</v>
      </c>
      <c r="I258" s="244"/>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8">+J258+L258+N258+P258+R258+T258+V258+X258+Z258+AB258+AD258+AF258</f>
        <v>1</v>
      </c>
      <c r="AI258" s="64">
        <v>44986</v>
      </c>
      <c r="AJ258" s="64">
        <v>45169</v>
      </c>
      <c r="AK258" s="44" t="s">
        <v>592</v>
      </c>
      <c r="AL258" s="43" t="s">
        <v>703</v>
      </c>
      <c r="AM258" s="43" t="s">
        <v>549</v>
      </c>
      <c r="AN258" s="25" t="s">
        <v>47</v>
      </c>
      <c r="AO258" s="25" t="s">
        <v>57</v>
      </c>
      <c r="AP258" s="25"/>
    </row>
    <row r="259" spans="1:116" s="1" customFormat="1" ht="88.5" hidden="1" customHeight="1">
      <c r="A259" s="43" t="s">
        <v>40</v>
      </c>
      <c r="B259" s="60" t="s">
        <v>41</v>
      </c>
      <c r="C259" s="76" t="s">
        <v>70</v>
      </c>
      <c r="D259" s="76" t="s">
        <v>70</v>
      </c>
      <c r="E259" s="76" t="s">
        <v>70</v>
      </c>
      <c r="F259" s="44" t="s">
        <v>650</v>
      </c>
      <c r="G259" s="43" t="s">
        <v>668</v>
      </c>
      <c r="H259" s="33">
        <v>0.04</v>
      </c>
      <c r="I259" s="244"/>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8"/>
        <v>1</v>
      </c>
      <c r="AI259" s="64">
        <v>44958</v>
      </c>
      <c r="AJ259" s="62">
        <v>45260</v>
      </c>
      <c r="AK259" s="44" t="s">
        <v>575</v>
      </c>
      <c r="AL259" s="44" t="s">
        <v>45</v>
      </c>
      <c r="AM259" s="43" t="s">
        <v>549</v>
      </c>
      <c r="AN259" s="25" t="s">
        <v>47</v>
      </c>
      <c r="AO259" s="25" t="s">
        <v>57</v>
      </c>
      <c r="AP259" s="25"/>
    </row>
    <row r="260" spans="1:116" s="1" customFormat="1" ht="98.25" hidden="1" customHeight="1">
      <c r="A260" s="43" t="s">
        <v>40</v>
      </c>
      <c r="B260" s="60" t="s">
        <v>41</v>
      </c>
      <c r="C260" s="76" t="s">
        <v>70</v>
      </c>
      <c r="D260" s="76" t="s">
        <v>70</v>
      </c>
      <c r="E260" s="76" t="s">
        <v>70</v>
      </c>
      <c r="F260" s="44" t="s">
        <v>650</v>
      </c>
      <c r="G260" s="43" t="s">
        <v>595</v>
      </c>
      <c r="H260" s="33">
        <v>0.04</v>
      </c>
      <c r="I260" s="244"/>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8"/>
        <v>0.99999000000000005</v>
      </c>
      <c r="AI260" s="64">
        <v>44986</v>
      </c>
      <c r="AJ260" s="62">
        <v>45260</v>
      </c>
      <c r="AK260" s="44" t="s">
        <v>575</v>
      </c>
      <c r="AL260" s="44" t="s">
        <v>55</v>
      </c>
      <c r="AM260" s="25" t="s">
        <v>745</v>
      </c>
      <c r="AN260" s="25" t="s">
        <v>56</v>
      </c>
      <c r="AO260" s="25" t="s">
        <v>57</v>
      </c>
      <c r="AP260" s="25"/>
    </row>
    <row r="261" spans="1:116" s="28" customFormat="1" ht="94.5" hidden="1" customHeight="1">
      <c r="A261" s="43" t="s">
        <v>40</v>
      </c>
      <c r="B261" s="60" t="s">
        <v>41</v>
      </c>
      <c r="C261" s="76" t="s">
        <v>70</v>
      </c>
      <c r="D261" s="76" t="s">
        <v>70</v>
      </c>
      <c r="E261" s="76" t="s">
        <v>70</v>
      </c>
      <c r="F261" s="44" t="s">
        <v>640</v>
      </c>
      <c r="G261" s="43" t="s">
        <v>554</v>
      </c>
      <c r="H261" s="31">
        <v>0.05</v>
      </c>
      <c r="I261" s="244"/>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8"/>
        <v>1</v>
      </c>
      <c r="AI261" s="64">
        <v>45047</v>
      </c>
      <c r="AJ261" s="64">
        <v>45230</v>
      </c>
      <c r="AK261" s="43" t="s">
        <v>551</v>
      </c>
      <c r="AL261" s="43" t="s">
        <v>703</v>
      </c>
      <c r="AM261" s="43" t="s">
        <v>549</v>
      </c>
      <c r="AN261" s="25" t="s">
        <v>47</v>
      </c>
      <c r="AO261" s="25" t="s">
        <v>57</v>
      </c>
      <c r="AP261" s="25"/>
    </row>
    <row r="262" spans="1:116" s="28" customFormat="1" ht="91.5" hidden="1" customHeight="1">
      <c r="A262" s="43" t="s">
        <v>40</v>
      </c>
      <c r="B262" s="60" t="s">
        <v>41</v>
      </c>
      <c r="C262" s="76" t="s">
        <v>70</v>
      </c>
      <c r="D262" s="76" t="s">
        <v>70</v>
      </c>
      <c r="E262" s="76" t="s">
        <v>70</v>
      </c>
      <c r="F262" s="44" t="s">
        <v>640</v>
      </c>
      <c r="G262" s="43" t="s">
        <v>555</v>
      </c>
      <c r="H262" s="31">
        <v>0.05</v>
      </c>
      <c r="I262" s="244"/>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8"/>
        <v>1</v>
      </c>
      <c r="AI262" s="64">
        <v>44958</v>
      </c>
      <c r="AJ262" s="64">
        <v>45016</v>
      </c>
      <c r="AK262" s="43" t="s">
        <v>556</v>
      </c>
      <c r="AL262" s="43" t="s">
        <v>703</v>
      </c>
      <c r="AM262" s="43" t="s">
        <v>549</v>
      </c>
      <c r="AN262" s="25" t="s">
        <v>47</v>
      </c>
      <c r="AO262" s="25" t="s">
        <v>57</v>
      </c>
      <c r="AP262" s="25"/>
    </row>
    <row r="263" spans="1:116" s="28" customFormat="1" ht="108" hidden="1" customHeight="1">
      <c r="A263" s="43" t="s">
        <v>40</v>
      </c>
      <c r="B263" s="60" t="s">
        <v>41</v>
      </c>
      <c r="C263" s="76" t="s">
        <v>70</v>
      </c>
      <c r="D263" s="76" t="s">
        <v>70</v>
      </c>
      <c r="E263" s="76" t="s">
        <v>70</v>
      </c>
      <c r="F263" s="44" t="s">
        <v>640</v>
      </c>
      <c r="G263" s="43" t="s">
        <v>557</v>
      </c>
      <c r="H263" s="31">
        <v>0.05</v>
      </c>
      <c r="I263" s="244"/>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8"/>
        <v>1</v>
      </c>
      <c r="AI263" s="64">
        <v>45017</v>
      </c>
      <c r="AJ263" s="64">
        <v>45291</v>
      </c>
      <c r="AK263" s="43" t="s">
        <v>558</v>
      </c>
      <c r="AL263" s="43" t="s">
        <v>703</v>
      </c>
      <c r="AM263" s="43" t="s">
        <v>535</v>
      </c>
      <c r="AN263" s="25" t="s">
        <v>536</v>
      </c>
      <c r="AO263" s="25" t="s">
        <v>57</v>
      </c>
      <c r="AP263" s="25"/>
    </row>
    <row r="264" spans="1:116" s="1" customFormat="1" ht="96.75" hidden="1" customHeight="1">
      <c r="A264" s="43" t="s">
        <v>40</v>
      </c>
      <c r="B264" s="60" t="s">
        <v>41</v>
      </c>
      <c r="C264" s="76" t="s">
        <v>70</v>
      </c>
      <c r="D264" s="76" t="s">
        <v>70</v>
      </c>
      <c r="E264" s="76" t="s">
        <v>70</v>
      </c>
      <c r="F264" s="44" t="s">
        <v>647</v>
      </c>
      <c r="G264" s="43" t="s">
        <v>669</v>
      </c>
      <c r="H264" s="31">
        <v>0.03</v>
      </c>
      <c r="I264" s="244"/>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8"/>
        <v>0.99990000000000001</v>
      </c>
      <c r="AI264" s="64">
        <v>45017</v>
      </c>
      <c r="AJ264" s="62">
        <v>45260</v>
      </c>
      <c r="AK264" s="44" t="s">
        <v>580</v>
      </c>
      <c r="AL264" s="44" t="s">
        <v>45</v>
      </c>
      <c r="AM264" s="43" t="s">
        <v>549</v>
      </c>
      <c r="AN264" s="25" t="s">
        <v>47</v>
      </c>
      <c r="AO264" s="25" t="s">
        <v>57</v>
      </c>
      <c r="AP264" s="25"/>
    </row>
    <row r="265" spans="1:116" ht="102.75" hidden="1" customHeight="1">
      <c r="A265" s="43" t="s">
        <v>40</v>
      </c>
      <c r="B265" s="60" t="s">
        <v>41</v>
      </c>
      <c r="C265" s="76" t="s">
        <v>70</v>
      </c>
      <c r="D265" s="76" t="s">
        <v>70</v>
      </c>
      <c r="E265" s="76" t="s">
        <v>70</v>
      </c>
      <c r="F265" s="44" t="s">
        <v>647</v>
      </c>
      <c r="G265" s="43" t="s">
        <v>581</v>
      </c>
      <c r="H265" s="31">
        <v>0.05</v>
      </c>
      <c r="I265" s="244"/>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8"/>
        <v>1</v>
      </c>
      <c r="AI265" s="64">
        <v>44986</v>
      </c>
      <c r="AJ265" s="62">
        <v>45291</v>
      </c>
      <c r="AK265" s="44" t="s">
        <v>582</v>
      </c>
      <c r="AL265" s="44" t="s">
        <v>45</v>
      </c>
      <c r="AM265" s="43" t="s">
        <v>549</v>
      </c>
      <c r="AN265" s="25" t="s">
        <v>47</v>
      </c>
      <c r="AO265" s="25" t="s">
        <v>57</v>
      </c>
      <c r="AP265" s="25"/>
    </row>
    <row r="266" spans="1:116" s="28" customFormat="1" ht="101.25" hidden="1" customHeight="1">
      <c r="A266" s="43" t="s">
        <v>40</v>
      </c>
      <c r="B266" s="60" t="s">
        <v>41</v>
      </c>
      <c r="C266" s="76" t="s">
        <v>70</v>
      </c>
      <c r="D266" s="76" t="s">
        <v>70</v>
      </c>
      <c r="E266" s="76" t="s">
        <v>70</v>
      </c>
      <c r="F266" s="44" t="s">
        <v>647</v>
      </c>
      <c r="G266" s="43" t="s">
        <v>583</v>
      </c>
      <c r="H266" s="33">
        <v>0.05</v>
      </c>
      <c r="I266" s="244"/>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c r="AP266" s="25"/>
    </row>
    <row r="267" spans="1:116" ht="115.5" hidden="1" customHeight="1">
      <c r="A267" s="43" t="s">
        <v>40</v>
      </c>
      <c r="B267" s="60" t="s">
        <v>203</v>
      </c>
      <c r="C267" s="76" t="s">
        <v>70</v>
      </c>
      <c r="D267" s="60" t="s">
        <v>70</v>
      </c>
      <c r="E267" s="60" t="s">
        <v>70</v>
      </c>
      <c r="F267" s="44" t="s">
        <v>760</v>
      </c>
      <c r="G267" s="43" t="s">
        <v>539</v>
      </c>
      <c r="H267" s="33">
        <v>0.1</v>
      </c>
      <c r="I267" s="245"/>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9">J267+L267+N267+P267+R267+T267+V267+X267+Z267+AB267+AD267+AF267</f>
        <v>1</v>
      </c>
      <c r="AI267" s="64">
        <v>45017</v>
      </c>
      <c r="AJ267" s="64">
        <v>45230</v>
      </c>
      <c r="AK267" s="43" t="s">
        <v>540</v>
      </c>
      <c r="AL267" s="43" t="s">
        <v>541</v>
      </c>
      <c r="AM267" s="43" t="s">
        <v>872</v>
      </c>
      <c r="AN267" s="43" t="s">
        <v>200</v>
      </c>
      <c r="AO267" s="43" t="s">
        <v>200</v>
      </c>
      <c r="AP267" s="4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93.75" hidden="1" customHeight="1">
      <c r="A268" s="43" t="s">
        <v>40</v>
      </c>
      <c r="B268" s="60" t="s">
        <v>41</v>
      </c>
      <c r="C268" s="76" t="s">
        <v>70</v>
      </c>
      <c r="D268" s="76" t="s">
        <v>70</v>
      </c>
      <c r="E268" s="76" t="s">
        <v>70</v>
      </c>
      <c r="F268" s="45" t="s">
        <v>648</v>
      </c>
      <c r="G268" s="43" t="s">
        <v>680</v>
      </c>
      <c r="H268" s="33">
        <v>0.5</v>
      </c>
      <c r="I268" s="261">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20">+J268+L268+N268+P268+R268+T268+V268+X268+Z268+AB268+AD268+AF268</f>
        <v>1</v>
      </c>
      <c r="AI268" s="64">
        <v>44928</v>
      </c>
      <c r="AJ268" s="62">
        <v>44957</v>
      </c>
      <c r="AK268" s="44" t="s">
        <v>729</v>
      </c>
      <c r="AL268" s="44" t="s">
        <v>429</v>
      </c>
      <c r="AM268" s="44" t="s">
        <v>525</v>
      </c>
      <c r="AN268" s="25" t="s">
        <v>430</v>
      </c>
      <c r="AO268" s="25" t="s">
        <v>57</v>
      </c>
      <c r="AP268" s="25"/>
    </row>
    <row r="269" spans="1:116" ht="90.75" hidden="1" customHeight="1">
      <c r="A269" s="43" t="s">
        <v>40</v>
      </c>
      <c r="B269" s="60" t="s">
        <v>41</v>
      </c>
      <c r="C269" s="76" t="s">
        <v>70</v>
      </c>
      <c r="D269" s="76" t="s">
        <v>70</v>
      </c>
      <c r="E269" s="76" t="s">
        <v>70</v>
      </c>
      <c r="F269" s="45" t="s">
        <v>676</v>
      </c>
      <c r="G269" s="43" t="s">
        <v>677</v>
      </c>
      <c r="H269" s="33">
        <v>0.5</v>
      </c>
      <c r="I269" s="262"/>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c r="AP269" s="25"/>
    </row>
    <row r="270" spans="1:116" ht="105" hidden="1">
      <c r="A270" s="43" t="s">
        <v>40</v>
      </c>
      <c r="B270" s="60" t="s">
        <v>203</v>
      </c>
      <c r="C270" s="50" t="s">
        <v>70</v>
      </c>
      <c r="D270" s="43" t="s">
        <v>70</v>
      </c>
      <c r="E270" s="43" t="s">
        <v>70</v>
      </c>
      <c r="F270" s="44" t="s">
        <v>653</v>
      </c>
      <c r="G270" s="50" t="s">
        <v>624</v>
      </c>
      <c r="H270" s="33">
        <v>0.3</v>
      </c>
      <c r="I270" s="250">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21">J270+L270+N270+P270+R270+T270+V270+X270+Z270+AB270+AD270+AF270</f>
        <v>1</v>
      </c>
      <c r="AI270" s="62">
        <v>45078</v>
      </c>
      <c r="AJ270" s="64">
        <v>45230</v>
      </c>
      <c r="AK270" s="50" t="s">
        <v>625</v>
      </c>
      <c r="AL270" s="43" t="s">
        <v>698</v>
      </c>
      <c r="AM270" s="43" t="s">
        <v>705</v>
      </c>
      <c r="AN270" s="43" t="s">
        <v>46</v>
      </c>
      <c r="AO270" s="25" t="s">
        <v>47</v>
      </c>
      <c r="AP270" s="25"/>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c r="A271" s="43" t="s">
        <v>40</v>
      </c>
      <c r="B271" s="60" t="s">
        <v>203</v>
      </c>
      <c r="C271" s="76" t="s">
        <v>70</v>
      </c>
      <c r="D271" s="60" t="s">
        <v>70</v>
      </c>
      <c r="E271" s="60" t="s">
        <v>70</v>
      </c>
      <c r="F271" s="44" t="s">
        <v>653</v>
      </c>
      <c r="G271" s="43" t="s">
        <v>607</v>
      </c>
      <c r="H271" s="33">
        <v>0.05</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5"/>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c r="A272" s="43" t="s">
        <v>40</v>
      </c>
      <c r="B272" s="60" t="s">
        <v>203</v>
      </c>
      <c r="C272" s="76" t="s">
        <v>70</v>
      </c>
      <c r="D272" s="60" t="s">
        <v>70</v>
      </c>
      <c r="E272" s="60" t="s">
        <v>70</v>
      </c>
      <c r="F272" s="44" t="s">
        <v>653</v>
      </c>
      <c r="G272" s="43" t="s">
        <v>610</v>
      </c>
      <c r="H272" s="33">
        <v>0.05</v>
      </c>
      <c r="I272" s="251"/>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22">J272+L272+N272+P272+R272+T272+V272+X272+Z272+AB272+AD272+AF272</f>
        <v>0.99999999999999978</v>
      </c>
      <c r="AI272" s="64">
        <v>44939</v>
      </c>
      <c r="AJ272" s="64">
        <v>45290</v>
      </c>
      <c r="AK272" s="43" t="s">
        <v>608</v>
      </c>
      <c r="AL272" s="43" t="s">
        <v>287</v>
      </c>
      <c r="AM272" s="43" t="s">
        <v>708</v>
      </c>
      <c r="AN272" s="43" t="s">
        <v>708</v>
      </c>
      <c r="AO272" s="43" t="s">
        <v>352</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43" t="s">
        <v>40</v>
      </c>
      <c r="B273" s="60" t="s">
        <v>203</v>
      </c>
      <c r="C273" s="76" t="s">
        <v>70</v>
      </c>
      <c r="D273" s="60" t="s">
        <v>70</v>
      </c>
      <c r="E273" s="60" t="s">
        <v>70</v>
      </c>
      <c r="F273" s="44" t="s">
        <v>653</v>
      </c>
      <c r="G273" s="43" t="s">
        <v>611</v>
      </c>
      <c r="H273" s="33">
        <v>0.05</v>
      </c>
      <c r="I273" s="251"/>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2"/>
        <v>0.99999999999999978</v>
      </c>
      <c r="AI273" s="64">
        <v>44939</v>
      </c>
      <c r="AJ273" s="64">
        <v>45290</v>
      </c>
      <c r="AK273" s="43" t="s">
        <v>608</v>
      </c>
      <c r="AL273" s="43" t="s">
        <v>429</v>
      </c>
      <c r="AM273" s="43" t="s">
        <v>612</v>
      </c>
      <c r="AN273" s="44" t="s">
        <v>711</v>
      </c>
      <c r="AO273" s="43" t="s">
        <v>430</v>
      </c>
      <c r="AP273" s="4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65" hidden="1">
      <c r="A274" s="43" t="s">
        <v>40</v>
      </c>
      <c r="B274" s="60" t="s">
        <v>203</v>
      </c>
      <c r="C274" s="76" t="s">
        <v>70</v>
      </c>
      <c r="D274" s="60" t="s">
        <v>70</v>
      </c>
      <c r="E274" s="60" t="s">
        <v>70</v>
      </c>
      <c r="F274" s="44" t="s">
        <v>653</v>
      </c>
      <c r="G274" s="43" t="s">
        <v>613</v>
      </c>
      <c r="H274" s="33">
        <v>0.02</v>
      </c>
      <c r="I274" s="251"/>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2"/>
        <v>0.99999999999999978</v>
      </c>
      <c r="AI274" s="64">
        <v>44939</v>
      </c>
      <c r="AJ274" s="64">
        <v>45290</v>
      </c>
      <c r="AK274" s="43" t="s">
        <v>608</v>
      </c>
      <c r="AL274" s="50" t="s">
        <v>351</v>
      </c>
      <c r="AM274" s="50" t="s">
        <v>753</v>
      </c>
      <c r="AN274" s="43" t="s">
        <v>871</v>
      </c>
      <c r="AO274" s="43" t="s">
        <v>352</v>
      </c>
      <c r="AP274" s="4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80" hidden="1">
      <c r="A275" s="43" t="s">
        <v>40</v>
      </c>
      <c r="B275" s="60" t="s">
        <v>203</v>
      </c>
      <c r="C275" s="76" t="s">
        <v>70</v>
      </c>
      <c r="D275" s="60" t="s">
        <v>70</v>
      </c>
      <c r="E275" s="60" t="s">
        <v>70</v>
      </c>
      <c r="F275" s="44" t="s">
        <v>653</v>
      </c>
      <c r="G275" s="43" t="s">
        <v>615</v>
      </c>
      <c r="H275" s="33">
        <v>0.02</v>
      </c>
      <c r="I275" s="251"/>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2"/>
        <v>0.99999999999999978</v>
      </c>
      <c r="AI275" s="64">
        <v>44939</v>
      </c>
      <c r="AJ275" s="64">
        <v>45290</v>
      </c>
      <c r="AK275" s="43" t="s">
        <v>608</v>
      </c>
      <c r="AL275" s="43" t="s">
        <v>381</v>
      </c>
      <c r="AM275" s="50" t="s">
        <v>382</v>
      </c>
      <c r="AN275" s="43" t="s">
        <v>713</v>
      </c>
      <c r="AO275" s="43" t="s">
        <v>352</v>
      </c>
      <c r="AP275" s="4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34.1" hidden="1" customHeight="1">
      <c r="A276" s="43" t="s">
        <v>40</v>
      </c>
      <c r="B276" s="60" t="s">
        <v>203</v>
      </c>
      <c r="C276" s="76" t="s">
        <v>70</v>
      </c>
      <c r="D276" s="60" t="s">
        <v>70</v>
      </c>
      <c r="E276" s="60" t="s">
        <v>70</v>
      </c>
      <c r="F276" s="44" t="s">
        <v>653</v>
      </c>
      <c r="G276" s="43" t="s">
        <v>616</v>
      </c>
      <c r="H276" s="33">
        <v>0.05</v>
      </c>
      <c r="I276" s="251"/>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2"/>
        <v>0.99999999999999978</v>
      </c>
      <c r="AI276" s="64">
        <v>44939</v>
      </c>
      <c r="AJ276" s="64">
        <v>45290</v>
      </c>
      <c r="AK276" s="43" t="s">
        <v>608</v>
      </c>
      <c r="AL276" s="43" t="s">
        <v>402</v>
      </c>
      <c r="AM276" s="43" t="s">
        <v>709</v>
      </c>
      <c r="AN276" s="94" t="s">
        <v>868</v>
      </c>
      <c r="AO276" s="94" t="s">
        <v>352</v>
      </c>
      <c r="AP276" s="94"/>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65" hidden="1">
      <c r="A277" s="43" t="s">
        <v>40</v>
      </c>
      <c r="B277" s="60" t="s">
        <v>203</v>
      </c>
      <c r="C277" s="76" t="s">
        <v>70</v>
      </c>
      <c r="D277" s="60" t="s">
        <v>70</v>
      </c>
      <c r="E277" s="60" t="s">
        <v>70</v>
      </c>
      <c r="F277" s="44" t="s">
        <v>653</v>
      </c>
      <c r="G277" s="43" t="s">
        <v>617</v>
      </c>
      <c r="H277" s="33">
        <v>0.02</v>
      </c>
      <c r="I277" s="251"/>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2"/>
        <v>0.99999999999999978</v>
      </c>
      <c r="AI277" s="64">
        <v>44939</v>
      </c>
      <c r="AJ277" s="64">
        <v>45290</v>
      </c>
      <c r="AK277" s="43" t="s">
        <v>608</v>
      </c>
      <c r="AL277" s="43" t="s">
        <v>618</v>
      </c>
      <c r="AM277" s="43" t="s">
        <v>207</v>
      </c>
      <c r="AN277" s="25" t="s">
        <v>712</v>
      </c>
      <c r="AO277" s="25" t="s">
        <v>57</v>
      </c>
      <c r="AP277" s="25"/>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6" hidden="1" customHeight="1">
      <c r="A278" s="43" t="s">
        <v>40</v>
      </c>
      <c r="B278" s="60" t="s">
        <v>203</v>
      </c>
      <c r="C278" s="76" t="s">
        <v>70</v>
      </c>
      <c r="D278" s="60" t="s">
        <v>70</v>
      </c>
      <c r="E278" s="60" t="s">
        <v>70</v>
      </c>
      <c r="F278" s="44" t="s">
        <v>653</v>
      </c>
      <c r="G278" s="43" t="s">
        <v>619</v>
      </c>
      <c r="H278" s="33">
        <v>0.02</v>
      </c>
      <c r="I278" s="251"/>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2"/>
        <v>0.99999999999999978</v>
      </c>
      <c r="AI278" s="64">
        <v>44939</v>
      </c>
      <c r="AJ278" s="64">
        <v>45290</v>
      </c>
      <c r="AK278" s="43" t="s">
        <v>608</v>
      </c>
      <c r="AL278" s="43" t="s">
        <v>239</v>
      </c>
      <c r="AM278" s="44" t="s">
        <v>240</v>
      </c>
      <c r="AN278" s="43" t="s">
        <v>869</v>
      </c>
      <c r="AO278" s="25" t="s">
        <v>57</v>
      </c>
      <c r="AP278" s="25"/>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50" hidden="1">
      <c r="A279" s="43" t="s">
        <v>40</v>
      </c>
      <c r="B279" s="60" t="s">
        <v>203</v>
      </c>
      <c r="C279" s="76" t="s">
        <v>70</v>
      </c>
      <c r="D279" s="60" t="s">
        <v>70</v>
      </c>
      <c r="E279" s="60" t="s">
        <v>70</v>
      </c>
      <c r="F279" s="44" t="s">
        <v>653</v>
      </c>
      <c r="G279" s="43" t="s">
        <v>620</v>
      </c>
      <c r="H279" s="33">
        <v>0.02</v>
      </c>
      <c r="I279" s="251"/>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22"/>
        <v>0.99999999999999978</v>
      </c>
      <c r="AI279" s="64">
        <v>44939</v>
      </c>
      <c r="AJ279" s="64">
        <v>45290</v>
      </c>
      <c r="AK279" s="43" t="s">
        <v>608</v>
      </c>
      <c r="AL279" s="43" t="s">
        <v>221</v>
      </c>
      <c r="AM279" s="43" t="s">
        <v>222</v>
      </c>
      <c r="AN279" s="43" t="s">
        <v>223</v>
      </c>
      <c r="AO279" s="25" t="s">
        <v>57</v>
      </c>
      <c r="AP279" s="25"/>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26" hidden="1" customHeight="1">
      <c r="A280" s="43" t="s">
        <v>40</v>
      </c>
      <c r="B280" s="60" t="s">
        <v>41</v>
      </c>
      <c r="C280" s="76" t="s">
        <v>70</v>
      </c>
      <c r="D280" s="76" t="s">
        <v>70</v>
      </c>
      <c r="E280" s="76" t="s">
        <v>70</v>
      </c>
      <c r="F280" s="45" t="s">
        <v>652</v>
      </c>
      <c r="G280" s="43" t="s">
        <v>598</v>
      </c>
      <c r="H280" s="33">
        <v>0.1</v>
      </c>
      <c r="I280" s="251"/>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3" si="23">+J280+L280+N280+P280+R280+T280+V280+X280+Z280+AB280+AD280+AF280</f>
        <v>1</v>
      </c>
      <c r="AI280" s="79">
        <v>45200</v>
      </c>
      <c r="AJ280" s="79">
        <v>45260</v>
      </c>
      <c r="AK280" s="44" t="s">
        <v>599</v>
      </c>
      <c r="AL280" s="43" t="s">
        <v>698</v>
      </c>
      <c r="AM280" s="43" t="s">
        <v>705</v>
      </c>
      <c r="AN280" s="25" t="s">
        <v>47</v>
      </c>
      <c r="AO280" s="25" t="s">
        <v>57</v>
      </c>
      <c r="AP280" s="25"/>
    </row>
    <row r="281" spans="1:116" s="1" customFormat="1" ht="102" hidden="1" customHeight="1">
      <c r="A281" s="43" t="s">
        <v>40</v>
      </c>
      <c r="B281" s="60" t="s">
        <v>41</v>
      </c>
      <c r="C281" s="76" t="s">
        <v>70</v>
      </c>
      <c r="D281" s="76" t="s">
        <v>70</v>
      </c>
      <c r="E281" s="76" t="s">
        <v>70</v>
      </c>
      <c r="F281" s="44" t="s">
        <v>681</v>
      </c>
      <c r="G281" s="43" t="s">
        <v>566</v>
      </c>
      <c r="H281" s="31">
        <v>0.1</v>
      </c>
      <c r="I281" s="251"/>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3"/>
        <v>0.99999999999999978</v>
      </c>
      <c r="AI281" s="64">
        <v>44928</v>
      </c>
      <c r="AJ281" s="62">
        <v>45291</v>
      </c>
      <c r="AK281" s="43" t="s">
        <v>567</v>
      </c>
      <c r="AL281" s="44" t="s">
        <v>699</v>
      </c>
      <c r="AM281" s="25" t="s">
        <v>715</v>
      </c>
      <c r="AN281" s="25" t="s">
        <v>714</v>
      </c>
      <c r="AO281" s="25" t="s">
        <v>57</v>
      </c>
      <c r="AP281" s="25"/>
    </row>
    <row r="282" spans="1:116" s="1" customFormat="1" ht="102" hidden="1" customHeight="1">
      <c r="A282" s="43" t="s">
        <v>40</v>
      </c>
      <c r="B282" s="60" t="s">
        <v>41</v>
      </c>
      <c r="C282" s="76" t="s">
        <v>70</v>
      </c>
      <c r="D282" s="76" t="s">
        <v>70</v>
      </c>
      <c r="E282" s="76" t="s">
        <v>70</v>
      </c>
      <c r="F282" s="44" t="s">
        <v>682</v>
      </c>
      <c r="G282" s="43" t="s">
        <v>691</v>
      </c>
      <c r="H282" s="31">
        <v>0.1</v>
      </c>
      <c r="I282" s="251"/>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3"/>
        <v>0.99990000000000001</v>
      </c>
      <c r="AI282" s="64">
        <v>45017</v>
      </c>
      <c r="AJ282" s="62">
        <v>45291</v>
      </c>
      <c r="AK282" s="43" t="s">
        <v>731</v>
      </c>
      <c r="AL282" s="44" t="s">
        <v>732</v>
      </c>
      <c r="AM282" s="25" t="s">
        <v>733</v>
      </c>
      <c r="AN282" s="25" t="s">
        <v>47</v>
      </c>
      <c r="AO282" s="25" t="s">
        <v>57</v>
      </c>
      <c r="AP282" s="25"/>
    </row>
    <row r="283" spans="1:116" s="1" customFormat="1" ht="102" hidden="1" customHeight="1">
      <c r="A283" s="43" t="s">
        <v>40</v>
      </c>
      <c r="B283" s="60" t="s">
        <v>41</v>
      </c>
      <c r="C283" s="76" t="s">
        <v>70</v>
      </c>
      <c r="D283" s="76" t="s">
        <v>70</v>
      </c>
      <c r="E283" s="76" t="s">
        <v>70</v>
      </c>
      <c r="F283" s="44" t="s">
        <v>683</v>
      </c>
      <c r="G283" s="43" t="s">
        <v>734</v>
      </c>
      <c r="H283" s="31">
        <v>0.1</v>
      </c>
      <c r="I283" s="25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3"/>
        <v>1</v>
      </c>
      <c r="AI283" s="64">
        <v>45261</v>
      </c>
      <c r="AJ283" s="62">
        <v>45291</v>
      </c>
      <c r="AK283" s="43" t="s">
        <v>735</v>
      </c>
      <c r="AL283" s="43" t="s">
        <v>698</v>
      </c>
      <c r="AM283" s="43" t="s">
        <v>705</v>
      </c>
      <c r="AN283" s="25" t="s">
        <v>47</v>
      </c>
      <c r="AO283" s="25" t="s">
        <v>57</v>
      </c>
      <c r="AP283" s="25"/>
    </row>
    <row r="284" spans="1:116" s="1" customFormat="1" ht="102" hidden="1" customHeight="1">
      <c r="A284" s="43" t="s">
        <v>40</v>
      </c>
      <c r="B284" s="60" t="s">
        <v>41</v>
      </c>
      <c r="C284" s="76" t="s">
        <v>70</v>
      </c>
      <c r="D284" s="76" t="s">
        <v>70</v>
      </c>
      <c r="E284" s="76" t="s">
        <v>70</v>
      </c>
      <c r="F284" s="44" t="s">
        <v>684</v>
      </c>
      <c r="G284" s="43" t="s">
        <v>692</v>
      </c>
      <c r="H284" s="31">
        <v>0.5</v>
      </c>
      <c r="I284" s="261">
        <f>+H284+H285</f>
        <v>1</v>
      </c>
      <c r="J284" s="31"/>
      <c r="K284" s="31"/>
      <c r="L284" s="31"/>
      <c r="M284" s="31"/>
      <c r="N284" s="31"/>
      <c r="O284" s="31"/>
      <c r="P284" s="31"/>
      <c r="Q284" s="31"/>
      <c r="R284" s="31">
        <v>0.4</v>
      </c>
      <c r="S284" s="31"/>
      <c r="T284" s="31">
        <v>0.2</v>
      </c>
      <c r="U284" s="31"/>
      <c r="V284" s="31">
        <v>0.2</v>
      </c>
      <c r="W284" s="31"/>
      <c r="X284" s="31">
        <v>0.2</v>
      </c>
      <c r="Y284" s="31"/>
      <c r="Z284" s="31"/>
      <c r="AA284" s="31"/>
      <c r="AB284" s="31"/>
      <c r="AC284" s="31"/>
      <c r="AD284" s="31"/>
      <c r="AE284" s="31"/>
      <c r="AF284" s="31"/>
      <c r="AG284" s="31"/>
      <c r="AH284" s="31">
        <f t="shared" si="23"/>
        <v>1</v>
      </c>
      <c r="AI284" s="64">
        <v>45047</v>
      </c>
      <c r="AJ284" s="62">
        <v>45168</v>
      </c>
      <c r="AK284" s="43" t="s">
        <v>736</v>
      </c>
      <c r="AL284" s="44" t="s">
        <v>55</v>
      </c>
      <c r="AM284" s="25" t="s">
        <v>745</v>
      </c>
      <c r="AN284" s="25" t="s">
        <v>56</v>
      </c>
      <c r="AO284" s="25" t="s">
        <v>57</v>
      </c>
      <c r="AP284" s="25"/>
    </row>
    <row r="285" spans="1:116" s="1" customFormat="1" ht="102" hidden="1" customHeight="1">
      <c r="A285" s="43" t="s">
        <v>40</v>
      </c>
      <c r="B285" s="60" t="s">
        <v>41</v>
      </c>
      <c r="C285" s="76" t="s">
        <v>70</v>
      </c>
      <c r="D285" s="76" t="s">
        <v>70</v>
      </c>
      <c r="E285" s="76" t="s">
        <v>70</v>
      </c>
      <c r="F285" s="44" t="s">
        <v>685</v>
      </c>
      <c r="G285" s="43" t="s">
        <v>693</v>
      </c>
      <c r="H285" s="31">
        <v>0.5</v>
      </c>
      <c r="I285" s="263"/>
      <c r="J285" s="31"/>
      <c r="K285" s="31"/>
      <c r="L285" s="31"/>
      <c r="M285" s="31"/>
      <c r="N285" s="31"/>
      <c r="O285" s="31"/>
      <c r="P285" s="31"/>
      <c r="Q285" s="31"/>
      <c r="R285" s="31"/>
      <c r="S285" s="31"/>
      <c r="T285" s="31"/>
      <c r="U285" s="31"/>
      <c r="V285" s="31">
        <v>0.5</v>
      </c>
      <c r="W285" s="31"/>
      <c r="X285" s="31"/>
      <c r="Y285" s="31"/>
      <c r="Z285" s="31"/>
      <c r="AA285" s="31"/>
      <c r="AB285" s="31"/>
      <c r="AC285" s="31"/>
      <c r="AD285" s="31">
        <v>0.5</v>
      </c>
      <c r="AE285" s="31"/>
      <c r="AF285" s="31"/>
      <c r="AG285" s="31"/>
      <c r="AH285" s="31">
        <f t="shared" si="23"/>
        <v>1</v>
      </c>
      <c r="AI285" s="64">
        <v>45108</v>
      </c>
      <c r="AJ285" s="62">
        <v>45260</v>
      </c>
      <c r="AK285" s="43" t="s">
        <v>737</v>
      </c>
      <c r="AL285" s="44" t="s">
        <v>463</v>
      </c>
      <c r="AM285" s="25" t="s">
        <v>465</v>
      </c>
      <c r="AN285" s="25" t="s">
        <v>811</v>
      </c>
      <c r="AO285" s="25" t="s">
        <v>57</v>
      </c>
      <c r="AP285" s="25"/>
    </row>
    <row r="286" spans="1:116" s="1" customFormat="1" ht="77.25" hidden="1">
      <c r="A286" s="43" t="s">
        <v>40</v>
      </c>
      <c r="B286" s="60" t="s">
        <v>41</v>
      </c>
      <c r="C286" s="76" t="s">
        <v>70</v>
      </c>
      <c r="D286" s="76" t="s">
        <v>70</v>
      </c>
      <c r="E286" s="76" t="s">
        <v>70</v>
      </c>
      <c r="F286" s="44" t="s">
        <v>638</v>
      </c>
      <c r="G286" s="43" t="s">
        <v>542</v>
      </c>
      <c r="H286" s="33">
        <v>0.1</v>
      </c>
      <c r="I286" s="261">
        <f>+H286+H287+H288+H289+H290+H291+H292+H293</f>
        <v>0.99999999999999989</v>
      </c>
      <c r="J286" s="31"/>
      <c r="K286" s="31"/>
      <c r="L286" s="31"/>
      <c r="M286" s="31"/>
      <c r="N286" s="31">
        <v>0.5</v>
      </c>
      <c r="O286" s="31"/>
      <c r="P286" s="31">
        <v>0.5</v>
      </c>
      <c r="Q286" s="31"/>
      <c r="R286" s="31"/>
      <c r="S286" s="31"/>
      <c r="T286" s="31"/>
      <c r="U286" s="31"/>
      <c r="V286" s="31"/>
      <c r="W286" s="31"/>
      <c r="X286" s="31"/>
      <c r="Y286" s="31"/>
      <c r="Z286" s="31"/>
      <c r="AA286" s="31"/>
      <c r="AB286" s="31"/>
      <c r="AC286" s="31"/>
      <c r="AD286" s="31"/>
      <c r="AE286" s="31"/>
      <c r="AF286" s="31"/>
      <c r="AG286" s="31"/>
      <c r="AH286" s="31">
        <f t="shared" si="23"/>
        <v>1</v>
      </c>
      <c r="AI286" s="64">
        <v>44986</v>
      </c>
      <c r="AJ286" s="62">
        <v>45046</v>
      </c>
      <c r="AK286" s="43" t="s">
        <v>543</v>
      </c>
      <c r="AL286" s="44" t="s">
        <v>45</v>
      </c>
      <c r="AM286" s="44" t="s">
        <v>707</v>
      </c>
      <c r="AN286" s="25" t="s">
        <v>47</v>
      </c>
      <c r="AO286" s="25" t="s">
        <v>57</v>
      </c>
      <c r="AP286" s="25"/>
    </row>
    <row r="287" spans="1:116" s="1" customFormat="1" ht="77.25" hidden="1">
      <c r="A287" s="43" t="s">
        <v>40</v>
      </c>
      <c r="B287" s="60" t="s">
        <v>41</v>
      </c>
      <c r="C287" s="76" t="s">
        <v>70</v>
      </c>
      <c r="D287" s="76" t="s">
        <v>70</v>
      </c>
      <c r="E287" s="76" t="s">
        <v>70</v>
      </c>
      <c r="F287" s="44" t="s">
        <v>638</v>
      </c>
      <c r="G287" s="43" t="s">
        <v>666</v>
      </c>
      <c r="H287" s="33">
        <v>0.1</v>
      </c>
      <c r="I287" s="262"/>
      <c r="J287" s="31"/>
      <c r="K287" s="31"/>
      <c r="L287" s="31">
        <v>1</v>
      </c>
      <c r="M287" s="31"/>
      <c r="N287" s="31"/>
      <c r="O287" s="31"/>
      <c r="P287" s="31"/>
      <c r="Q287" s="31"/>
      <c r="R287" s="31"/>
      <c r="S287" s="31"/>
      <c r="T287" s="31"/>
      <c r="U287" s="31"/>
      <c r="V287" s="31"/>
      <c r="W287" s="31"/>
      <c r="X287" s="31"/>
      <c r="Y287" s="31"/>
      <c r="Z287" s="31"/>
      <c r="AA287" s="31"/>
      <c r="AB287" s="31"/>
      <c r="AC287" s="31"/>
      <c r="AD287" s="31"/>
      <c r="AE287" s="31"/>
      <c r="AF287" s="31"/>
      <c r="AG287" s="31"/>
      <c r="AH287" s="31">
        <f t="shared" si="23"/>
        <v>1</v>
      </c>
      <c r="AI287" s="64">
        <v>44958</v>
      </c>
      <c r="AJ287" s="62">
        <v>44985</v>
      </c>
      <c r="AK287" s="43" t="s">
        <v>545</v>
      </c>
      <c r="AL287" s="44" t="s">
        <v>45</v>
      </c>
      <c r="AM287" s="44" t="s">
        <v>707</v>
      </c>
      <c r="AN287" s="25" t="s">
        <v>47</v>
      </c>
      <c r="AO287" s="25" t="s">
        <v>57</v>
      </c>
      <c r="AP287" s="25"/>
    </row>
    <row r="288" spans="1:116" s="1" customFormat="1" ht="77.25" hidden="1">
      <c r="A288" s="43" t="s">
        <v>40</v>
      </c>
      <c r="B288" s="60" t="s">
        <v>41</v>
      </c>
      <c r="C288" s="76" t="s">
        <v>70</v>
      </c>
      <c r="D288" s="76" t="s">
        <v>70</v>
      </c>
      <c r="E288" s="76" t="s">
        <v>70</v>
      </c>
      <c r="F288" s="44" t="s">
        <v>638</v>
      </c>
      <c r="G288" s="43" t="s">
        <v>667</v>
      </c>
      <c r="H288" s="33">
        <v>0.1</v>
      </c>
      <c r="I288" s="262"/>
      <c r="J288" s="31"/>
      <c r="K288" s="31"/>
      <c r="L288" s="31">
        <v>0.15</v>
      </c>
      <c r="M288" s="31"/>
      <c r="N288" s="31"/>
      <c r="O288" s="31"/>
      <c r="P288" s="31">
        <v>0.15</v>
      </c>
      <c r="Q288" s="31"/>
      <c r="R288" s="31"/>
      <c r="S288" s="31"/>
      <c r="T288" s="31">
        <v>0.15</v>
      </c>
      <c r="U288" s="31"/>
      <c r="V288" s="31"/>
      <c r="W288" s="31"/>
      <c r="X288" s="31">
        <v>0.15</v>
      </c>
      <c r="Y288" s="31"/>
      <c r="Z288" s="31"/>
      <c r="AA288" s="31"/>
      <c r="AB288" s="31">
        <v>0.15</v>
      </c>
      <c r="AC288" s="31"/>
      <c r="AD288" s="31"/>
      <c r="AE288" s="31"/>
      <c r="AF288" s="31">
        <v>0.25</v>
      </c>
      <c r="AG288" s="31"/>
      <c r="AH288" s="31">
        <f t="shared" si="23"/>
        <v>1</v>
      </c>
      <c r="AI288" s="64">
        <v>44958</v>
      </c>
      <c r="AJ288" s="62">
        <v>45291</v>
      </c>
      <c r="AK288" s="43" t="s">
        <v>727</v>
      </c>
      <c r="AL288" s="44" t="s">
        <v>45</v>
      </c>
      <c r="AM288" s="44" t="s">
        <v>707</v>
      </c>
      <c r="AN288" s="25" t="s">
        <v>47</v>
      </c>
      <c r="AO288" s="25" t="s">
        <v>57</v>
      </c>
      <c r="AP288" s="25"/>
    </row>
    <row r="289" spans="1:42" s="28" customFormat="1" ht="77.25" hidden="1">
      <c r="A289" s="43" t="s">
        <v>40</v>
      </c>
      <c r="B289" s="60" t="s">
        <v>41</v>
      </c>
      <c r="C289" s="76" t="s">
        <v>70</v>
      </c>
      <c r="D289" s="76" t="s">
        <v>70</v>
      </c>
      <c r="E289" s="76" t="s">
        <v>70</v>
      </c>
      <c r="F289" s="44" t="s">
        <v>638</v>
      </c>
      <c r="G289" s="44" t="s">
        <v>546</v>
      </c>
      <c r="H289" s="31">
        <v>0.2</v>
      </c>
      <c r="I289" s="262"/>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 t="shared" si="23"/>
        <v>1</v>
      </c>
      <c r="AI289" s="64">
        <v>44986</v>
      </c>
      <c r="AJ289" s="62">
        <v>45291</v>
      </c>
      <c r="AK289" s="26" t="s">
        <v>547</v>
      </c>
      <c r="AL289" s="44" t="s">
        <v>94</v>
      </c>
      <c r="AM289" s="44" t="s">
        <v>95</v>
      </c>
      <c r="AN289" s="25" t="s">
        <v>47</v>
      </c>
      <c r="AO289" s="25" t="s">
        <v>57</v>
      </c>
      <c r="AP289" s="25"/>
    </row>
    <row r="290" spans="1:42" s="1" customFormat="1" ht="102" hidden="1" customHeight="1">
      <c r="A290" s="43" t="s">
        <v>40</v>
      </c>
      <c r="B290" s="60" t="s">
        <v>41</v>
      </c>
      <c r="C290" s="76" t="s">
        <v>70</v>
      </c>
      <c r="D290" s="76" t="s">
        <v>70</v>
      </c>
      <c r="E290" s="76" t="s">
        <v>70</v>
      </c>
      <c r="F290" s="44" t="s">
        <v>686</v>
      </c>
      <c r="G290" s="43" t="s">
        <v>696</v>
      </c>
      <c r="H290" s="31">
        <v>0.2</v>
      </c>
      <c r="I290" s="262"/>
      <c r="J290" s="31"/>
      <c r="K290" s="31"/>
      <c r="L290" s="31"/>
      <c r="M290" s="31"/>
      <c r="N290" s="31"/>
      <c r="O290" s="31"/>
      <c r="P290" s="31">
        <v>0.33329999999999999</v>
      </c>
      <c r="Q290" s="31"/>
      <c r="R290" s="31"/>
      <c r="S290" s="31"/>
      <c r="T290" s="31"/>
      <c r="U290" s="31"/>
      <c r="V290" s="31"/>
      <c r="W290" s="31"/>
      <c r="X290" s="31">
        <v>0.33329999999999999</v>
      </c>
      <c r="Y290" s="31"/>
      <c r="Z290" s="31"/>
      <c r="AA290" s="31"/>
      <c r="AB290" s="31"/>
      <c r="AC290" s="31"/>
      <c r="AD290" s="31"/>
      <c r="AE290" s="31"/>
      <c r="AF290" s="31">
        <v>0.33329999999999999</v>
      </c>
      <c r="AG290" s="31"/>
      <c r="AH290" s="31">
        <f t="shared" si="23"/>
        <v>0.99990000000000001</v>
      </c>
      <c r="AI290" s="64">
        <v>45017</v>
      </c>
      <c r="AJ290" s="62">
        <v>45275</v>
      </c>
      <c r="AK290" s="43" t="s">
        <v>738</v>
      </c>
      <c r="AL290" s="44" t="s">
        <v>45</v>
      </c>
      <c r="AM290" s="44" t="s">
        <v>707</v>
      </c>
      <c r="AN290" s="25" t="s">
        <v>47</v>
      </c>
      <c r="AO290" s="25" t="s">
        <v>57</v>
      </c>
      <c r="AP290" s="25"/>
    </row>
    <row r="291" spans="1:42" s="1" customFormat="1" ht="102" hidden="1" customHeight="1">
      <c r="A291" s="43" t="s">
        <v>40</v>
      </c>
      <c r="B291" s="60" t="s">
        <v>41</v>
      </c>
      <c r="C291" s="76" t="s">
        <v>70</v>
      </c>
      <c r="D291" s="76" t="s">
        <v>70</v>
      </c>
      <c r="E291" s="76" t="s">
        <v>70</v>
      </c>
      <c r="F291" s="44" t="s">
        <v>687</v>
      </c>
      <c r="G291" s="43" t="s">
        <v>695</v>
      </c>
      <c r="H291" s="31">
        <v>0.1</v>
      </c>
      <c r="I291" s="262"/>
      <c r="J291" s="31"/>
      <c r="K291" s="31"/>
      <c r="L291" s="31"/>
      <c r="M291" s="31"/>
      <c r="N291" s="31">
        <v>0.25</v>
      </c>
      <c r="O291" s="31"/>
      <c r="P291" s="31"/>
      <c r="Q291" s="31"/>
      <c r="R291" s="31"/>
      <c r="S291" s="31"/>
      <c r="T291" s="31">
        <v>0.25</v>
      </c>
      <c r="U291" s="31"/>
      <c r="V291" s="56"/>
      <c r="W291" s="31"/>
      <c r="X291" s="31"/>
      <c r="Y291" s="31"/>
      <c r="Z291" s="31">
        <v>0.25</v>
      </c>
      <c r="AA291" s="31"/>
      <c r="AB291" s="56"/>
      <c r="AC291" s="31"/>
      <c r="AD291" s="31"/>
      <c r="AE291" s="31"/>
      <c r="AF291" s="31">
        <v>0.25</v>
      </c>
      <c r="AG291" s="31"/>
      <c r="AH291" s="31">
        <f>+J291+L291+N291+P291+R291+T291+V291+X291+Z291+AB291+AD291+AF291</f>
        <v>1</v>
      </c>
      <c r="AI291" s="64">
        <v>44986</v>
      </c>
      <c r="AJ291" s="62">
        <v>45291</v>
      </c>
      <c r="AK291" s="43" t="s">
        <v>739</v>
      </c>
      <c r="AL291" s="44" t="s">
        <v>45</v>
      </c>
      <c r="AM291" s="44" t="s">
        <v>707</v>
      </c>
      <c r="AN291" s="25" t="s">
        <v>47</v>
      </c>
      <c r="AO291" s="25" t="s">
        <v>57</v>
      </c>
      <c r="AP291" s="25"/>
    </row>
    <row r="292" spans="1:42" s="1" customFormat="1" ht="102" hidden="1" customHeight="1">
      <c r="A292" s="43" t="s">
        <v>40</v>
      </c>
      <c r="B292" s="60" t="s">
        <v>41</v>
      </c>
      <c r="C292" s="76" t="s">
        <v>70</v>
      </c>
      <c r="D292" s="76" t="s">
        <v>70</v>
      </c>
      <c r="E292" s="76" t="s">
        <v>70</v>
      </c>
      <c r="F292" s="44" t="s">
        <v>688</v>
      </c>
      <c r="G292" s="43" t="s">
        <v>761</v>
      </c>
      <c r="H292" s="31">
        <v>0.1</v>
      </c>
      <c r="I292" s="262"/>
      <c r="J292" s="31"/>
      <c r="K292" s="31"/>
      <c r="L292" s="31"/>
      <c r="M292" s="31"/>
      <c r="N292" s="31"/>
      <c r="O292" s="31"/>
      <c r="P292" s="31"/>
      <c r="Q292" s="31"/>
      <c r="R292" s="31"/>
      <c r="S292" s="31"/>
      <c r="T292" s="31">
        <v>1</v>
      </c>
      <c r="U292" s="31"/>
      <c r="V292" s="31"/>
      <c r="W292" s="31"/>
      <c r="X292" s="31"/>
      <c r="Y292" s="31"/>
      <c r="Z292" s="31"/>
      <c r="AA292" s="31"/>
      <c r="AB292" s="31"/>
      <c r="AC292" s="31"/>
      <c r="AD292" s="31"/>
      <c r="AE292" s="31"/>
      <c r="AF292" s="31"/>
      <c r="AG292" s="31"/>
      <c r="AH292" s="31">
        <f t="shared" si="23"/>
        <v>1</v>
      </c>
      <c r="AI292" s="64">
        <v>45078</v>
      </c>
      <c r="AJ292" s="62">
        <v>45107</v>
      </c>
      <c r="AK292" s="43" t="s">
        <v>740</v>
      </c>
      <c r="AL292" s="44" t="s">
        <v>45</v>
      </c>
      <c r="AM292" s="44" t="s">
        <v>707</v>
      </c>
      <c r="AN292" s="25" t="s">
        <v>47</v>
      </c>
      <c r="AO292" s="25" t="s">
        <v>57</v>
      </c>
      <c r="AP292" s="25"/>
    </row>
    <row r="293" spans="1:42" s="1" customFormat="1" ht="102" hidden="1" customHeight="1">
      <c r="A293" s="43" t="s">
        <v>40</v>
      </c>
      <c r="B293" s="60" t="s">
        <v>41</v>
      </c>
      <c r="C293" s="76" t="s">
        <v>70</v>
      </c>
      <c r="D293" s="76" t="s">
        <v>70</v>
      </c>
      <c r="E293" s="76" t="s">
        <v>70</v>
      </c>
      <c r="F293" s="44" t="s">
        <v>689</v>
      </c>
      <c r="G293" s="43" t="s">
        <v>694</v>
      </c>
      <c r="H293" s="31">
        <v>0.1</v>
      </c>
      <c r="I293" s="263"/>
      <c r="J293" s="31"/>
      <c r="K293" s="31"/>
      <c r="L293" s="31"/>
      <c r="M293" s="31"/>
      <c r="N293" s="31"/>
      <c r="O293" s="31"/>
      <c r="P293" s="31"/>
      <c r="Q293" s="31"/>
      <c r="R293" s="31"/>
      <c r="S293" s="31"/>
      <c r="T293" s="31"/>
      <c r="U293" s="31"/>
      <c r="V293" s="31"/>
      <c r="W293" s="31"/>
      <c r="X293" s="31">
        <v>0.5</v>
      </c>
      <c r="Y293" s="31"/>
      <c r="Z293" s="31">
        <v>0.5</v>
      </c>
      <c r="AA293" s="31"/>
      <c r="AB293" s="31"/>
      <c r="AC293" s="31"/>
      <c r="AD293" s="31"/>
      <c r="AE293" s="31"/>
      <c r="AF293" s="31"/>
      <c r="AG293" s="31"/>
      <c r="AH293" s="31">
        <f t="shared" si="23"/>
        <v>1</v>
      </c>
      <c r="AI293" s="62">
        <v>45139</v>
      </c>
      <c r="AJ293" s="62">
        <v>45199</v>
      </c>
      <c r="AK293" s="43" t="s">
        <v>741</v>
      </c>
      <c r="AL293" s="44" t="s">
        <v>55</v>
      </c>
      <c r="AM293" s="44" t="s">
        <v>745</v>
      </c>
      <c r="AN293" s="25" t="s">
        <v>56</v>
      </c>
      <c r="AO293" s="25" t="s">
        <v>57</v>
      </c>
      <c r="AP293" s="25"/>
    </row>
    <row r="294" spans="1:42" s="1" customFormat="1" ht="77.25" hidden="1">
      <c r="A294" s="43" t="s">
        <v>40</v>
      </c>
      <c r="B294" s="60" t="s">
        <v>41</v>
      </c>
      <c r="C294" s="76" t="s">
        <v>70</v>
      </c>
      <c r="D294" s="76" t="s">
        <v>70</v>
      </c>
      <c r="E294" s="76" t="s">
        <v>70</v>
      </c>
      <c r="F294" s="44" t="s">
        <v>690</v>
      </c>
      <c r="G294" s="43" t="s">
        <v>523</v>
      </c>
      <c r="H294" s="33">
        <v>0.1</v>
      </c>
      <c r="I294" s="243">
        <f>+H294+H295+H296+H297+H298+H299</f>
        <v>1</v>
      </c>
      <c r="J294" s="31"/>
      <c r="K294" s="31"/>
      <c r="L294" s="31">
        <v>0.33329999999999999</v>
      </c>
      <c r="M294" s="31"/>
      <c r="N294" s="31"/>
      <c r="O294" s="31"/>
      <c r="P294" s="31"/>
      <c r="Q294" s="31"/>
      <c r="R294" s="31"/>
      <c r="S294" s="31"/>
      <c r="T294" s="31"/>
      <c r="U294" s="31"/>
      <c r="V294" s="31">
        <v>0.33329999999999999</v>
      </c>
      <c r="W294" s="31"/>
      <c r="X294" s="31"/>
      <c r="Y294" s="31"/>
      <c r="Z294" s="31"/>
      <c r="AA294" s="31"/>
      <c r="AB294" s="31"/>
      <c r="AC294" s="31"/>
      <c r="AD294" s="31"/>
      <c r="AE294" s="31"/>
      <c r="AF294" s="31">
        <v>0.33329999999999999</v>
      </c>
      <c r="AG294" s="31"/>
      <c r="AH294" s="31">
        <v>0.99990000000000001</v>
      </c>
      <c r="AI294" s="62">
        <v>44958</v>
      </c>
      <c r="AJ294" s="62">
        <v>45291</v>
      </c>
      <c r="AK294" s="44" t="s">
        <v>524</v>
      </c>
      <c r="AL294" s="44" t="s">
        <v>55</v>
      </c>
      <c r="AM294" s="44" t="s">
        <v>745</v>
      </c>
      <c r="AN294" s="25" t="s">
        <v>56</v>
      </c>
      <c r="AO294" s="25" t="s">
        <v>57</v>
      </c>
      <c r="AP294" s="25"/>
    </row>
    <row r="295" spans="1:42" s="1" customFormat="1" ht="97.5" hidden="1" customHeight="1">
      <c r="A295" s="43" t="s">
        <v>40</v>
      </c>
      <c r="B295" s="60" t="s">
        <v>41</v>
      </c>
      <c r="C295" s="76" t="s">
        <v>70</v>
      </c>
      <c r="D295" s="76" t="s">
        <v>70</v>
      </c>
      <c r="E295" s="76" t="s">
        <v>70</v>
      </c>
      <c r="F295" s="44" t="s">
        <v>635</v>
      </c>
      <c r="G295" s="43" t="s">
        <v>526</v>
      </c>
      <c r="H295" s="33">
        <v>0.2</v>
      </c>
      <c r="I295" s="244"/>
      <c r="J295" s="31"/>
      <c r="K295" s="31"/>
      <c r="L295" s="31"/>
      <c r="M295" s="31"/>
      <c r="N295" s="31"/>
      <c r="O295" s="31"/>
      <c r="P295" s="31"/>
      <c r="Q295" s="31"/>
      <c r="R295" s="31"/>
      <c r="S295" s="31"/>
      <c r="T295" s="31"/>
      <c r="U295" s="31"/>
      <c r="V295" s="31"/>
      <c r="W295" s="31"/>
      <c r="X295" s="31"/>
      <c r="Y295" s="31"/>
      <c r="Z295" s="31"/>
      <c r="AA295" s="31"/>
      <c r="AB295" s="31"/>
      <c r="AC295" s="31"/>
      <c r="AD295" s="31">
        <v>0.5</v>
      </c>
      <c r="AE295" s="31"/>
      <c r="AF295" s="31">
        <v>0.5</v>
      </c>
      <c r="AG295" s="31"/>
      <c r="AH295" s="31">
        <v>1</v>
      </c>
      <c r="AI295" s="64">
        <v>45231</v>
      </c>
      <c r="AJ295" s="62">
        <v>45291</v>
      </c>
      <c r="AK295" s="44" t="s">
        <v>527</v>
      </c>
      <c r="AL295" s="44" t="s">
        <v>55</v>
      </c>
      <c r="AM295" s="44" t="s">
        <v>745</v>
      </c>
      <c r="AN295" s="25" t="s">
        <v>56</v>
      </c>
      <c r="AO295" s="25" t="s">
        <v>57</v>
      </c>
      <c r="AP295" s="25"/>
    </row>
    <row r="296" spans="1:42" s="1" customFormat="1" ht="77.25" hidden="1">
      <c r="A296" s="43" t="s">
        <v>40</v>
      </c>
      <c r="B296" s="60" t="s">
        <v>41</v>
      </c>
      <c r="C296" s="76" t="s">
        <v>70</v>
      </c>
      <c r="D296" s="76" t="s">
        <v>70</v>
      </c>
      <c r="E296" s="76" t="s">
        <v>70</v>
      </c>
      <c r="F296" s="44" t="s">
        <v>634</v>
      </c>
      <c r="G296" s="43" t="s">
        <v>528</v>
      </c>
      <c r="H296" s="33">
        <v>0.1</v>
      </c>
      <c r="I296" s="244"/>
      <c r="J296" s="31">
        <v>1</v>
      </c>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44928</v>
      </c>
      <c r="AJ296" s="62">
        <v>44957</v>
      </c>
      <c r="AK296" s="44" t="s">
        <v>529</v>
      </c>
      <c r="AL296" s="44" t="s">
        <v>55</v>
      </c>
      <c r="AM296" s="44" t="s">
        <v>745</v>
      </c>
      <c r="AN296" s="25" t="s">
        <v>56</v>
      </c>
      <c r="AO296" s="25" t="s">
        <v>57</v>
      </c>
      <c r="AP296" s="25"/>
    </row>
    <row r="297" spans="1:42" s="1" customFormat="1" ht="113.25" hidden="1" customHeight="1">
      <c r="A297" s="43" t="s">
        <v>40</v>
      </c>
      <c r="B297" s="60" t="s">
        <v>41</v>
      </c>
      <c r="C297" s="76" t="s">
        <v>70</v>
      </c>
      <c r="D297" s="76" t="s">
        <v>70</v>
      </c>
      <c r="E297" s="76" t="s">
        <v>70</v>
      </c>
      <c r="F297" s="44" t="s">
        <v>634</v>
      </c>
      <c r="G297" s="43" t="s">
        <v>530</v>
      </c>
      <c r="H297" s="33">
        <v>0.2</v>
      </c>
      <c r="I297" s="244"/>
      <c r="J297" s="31"/>
      <c r="K297" s="31"/>
      <c r="L297" s="31">
        <v>1</v>
      </c>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44958</v>
      </c>
      <c r="AJ297" s="62">
        <v>44985</v>
      </c>
      <c r="AK297" s="44" t="s">
        <v>531</v>
      </c>
      <c r="AL297" s="44" t="s">
        <v>55</v>
      </c>
      <c r="AM297" s="44" t="s">
        <v>745</v>
      </c>
      <c r="AN297" s="25" t="s">
        <v>56</v>
      </c>
      <c r="AO297" s="25" t="s">
        <v>57</v>
      </c>
      <c r="AP297" s="25"/>
    </row>
    <row r="298" spans="1:42" s="1" customFormat="1" ht="92.25" hidden="1" customHeight="1">
      <c r="A298" s="43" t="s">
        <v>40</v>
      </c>
      <c r="B298" s="60" t="s">
        <v>41</v>
      </c>
      <c r="C298" s="76" t="s">
        <v>70</v>
      </c>
      <c r="D298" s="76" t="s">
        <v>70</v>
      </c>
      <c r="E298" s="76" t="s">
        <v>70</v>
      </c>
      <c r="F298" s="44" t="s">
        <v>637</v>
      </c>
      <c r="G298" s="43" t="s">
        <v>532</v>
      </c>
      <c r="H298" s="33">
        <v>0.2</v>
      </c>
      <c r="I298" s="244"/>
      <c r="J298" s="31"/>
      <c r="K298" s="31"/>
      <c r="L298" s="31">
        <v>0.09</v>
      </c>
      <c r="M298" s="31"/>
      <c r="N298" s="31">
        <v>0.09</v>
      </c>
      <c r="O298" s="31"/>
      <c r="P298" s="31">
        <v>0.09</v>
      </c>
      <c r="Q298" s="31"/>
      <c r="R298" s="31">
        <v>0.09</v>
      </c>
      <c r="S298" s="31"/>
      <c r="T298" s="31">
        <v>0.09</v>
      </c>
      <c r="U298" s="31"/>
      <c r="V298" s="31">
        <v>0.09</v>
      </c>
      <c r="W298" s="31"/>
      <c r="X298" s="31">
        <v>0.09</v>
      </c>
      <c r="Y298" s="31"/>
      <c r="Z298" s="31">
        <v>0.09</v>
      </c>
      <c r="AA298" s="31"/>
      <c r="AB298" s="31">
        <v>0.09</v>
      </c>
      <c r="AC298" s="31"/>
      <c r="AD298" s="31">
        <v>0.09</v>
      </c>
      <c r="AE298" s="31"/>
      <c r="AF298" s="31">
        <v>0.1</v>
      </c>
      <c r="AG298" s="31"/>
      <c r="AH298" s="31">
        <v>0.99999999999999978</v>
      </c>
      <c r="AI298" s="64">
        <v>44958</v>
      </c>
      <c r="AJ298" s="62">
        <v>45291</v>
      </c>
      <c r="AK298" s="44" t="s">
        <v>533</v>
      </c>
      <c r="AL298" s="44" t="s">
        <v>700</v>
      </c>
      <c r="AM298" s="44" t="s">
        <v>535</v>
      </c>
      <c r="AN298" s="25" t="s">
        <v>536</v>
      </c>
      <c r="AO298" s="25" t="s">
        <v>57</v>
      </c>
      <c r="AP298" s="25"/>
    </row>
    <row r="299" spans="1:42" s="1" customFormat="1" ht="98.25" hidden="1" customHeight="1">
      <c r="A299" s="43" t="s">
        <v>40</v>
      </c>
      <c r="B299" s="60" t="s">
        <v>41</v>
      </c>
      <c r="C299" s="76" t="s">
        <v>70</v>
      </c>
      <c r="D299" s="76" t="s">
        <v>70</v>
      </c>
      <c r="E299" s="76" t="s">
        <v>70</v>
      </c>
      <c r="F299" s="44" t="s">
        <v>636</v>
      </c>
      <c r="G299" s="43" t="s">
        <v>537</v>
      </c>
      <c r="H299" s="33">
        <v>0.2</v>
      </c>
      <c r="I299" s="245"/>
      <c r="J299" s="31"/>
      <c r="K299" s="31"/>
      <c r="L299" s="31"/>
      <c r="M299" s="31"/>
      <c r="N299" s="31"/>
      <c r="O299" s="31"/>
      <c r="P299" s="31">
        <v>0.3333333</v>
      </c>
      <c r="Q299" s="31"/>
      <c r="R299" s="31"/>
      <c r="S299" s="31"/>
      <c r="T299" s="31"/>
      <c r="U299" s="31"/>
      <c r="V299" s="31"/>
      <c r="W299" s="31"/>
      <c r="X299" s="31">
        <v>0.3333333</v>
      </c>
      <c r="Y299" s="31"/>
      <c r="Z299" s="31"/>
      <c r="AA299" s="31"/>
      <c r="AB299" s="31"/>
      <c r="AC299" s="31"/>
      <c r="AD299" s="31"/>
      <c r="AE299" s="31"/>
      <c r="AF299" s="31">
        <v>0.3333333</v>
      </c>
      <c r="AG299" s="31"/>
      <c r="AH299" s="31">
        <v>0.99999989999999994</v>
      </c>
      <c r="AI299" s="64">
        <v>45017</v>
      </c>
      <c r="AJ299" s="62">
        <v>45291</v>
      </c>
      <c r="AK299" s="44" t="s">
        <v>538</v>
      </c>
      <c r="AL299" s="44" t="s">
        <v>55</v>
      </c>
      <c r="AM299" s="44" t="s">
        <v>745</v>
      </c>
      <c r="AN299" s="25" t="s">
        <v>56</v>
      </c>
      <c r="AO299" s="25" t="s">
        <v>57</v>
      </c>
      <c r="AP299" s="25"/>
    </row>
    <row r="300" spans="1:42" hidden="1"/>
    <row r="301" spans="1:42" hidden="1"/>
    <row r="302" spans="1:42" s="1" customFormat="1" hidden="1">
      <c r="A302" s="3"/>
      <c r="B302" s="3"/>
      <c r="C302" s="3"/>
      <c r="D302" s="3"/>
      <c r="E302" s="3"/>
      <c r="F302" s="2"/>
      <c r="G302" s="38"/>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c r="AP302" s="3"/>
    </row>
    <row r="303" spans="1:42" s="1" customFormat="1" hidden="1">
      <c r="A303" s="3"/>
      <c r="B303" s="3"/>
      <c r="C303" s="3"/>
      <c r="D303" s="3"/>
      <c r="E303" s="3"/>
      <c r="F303" s="2"/>
      <c r="G303" s="39"/>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c r="AP303" s="3"/>
    </row>
    <row r="304" spans="1:42" s="1" customFormat="1" hidden="1">
      <c r="A304" s="3"/>
      <c r="B304" s="3"/>
      <c r="C304" s="3"/>
      <c r="D304" s="3"/>
      <c r="E304" s="3"/>
      <c r="F304" s="2"/>
      <c r="G304" s="40"/>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c r="AP304" s="3"/>
    </row>
  </sheetData>
  <dataConsolidate/>
  <mergeCells count="134">
    <mergeCell ref="P8:Q8"/>
    <mergeCell ref="AP219:AP220"/>
    <mergeCell ref="AL7:AL9"/>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P7:AP9"/>
    <mergeCell ref="J8:K8"/>
    <mergeCell ref="L8:M8"/>
    <mergeCell ref="N8:O8"/>
    <mergeCell ref="AM7:AM9"/>
    <mergeCell ref="AN7:AN9"/>
    <mergeCell ref="I21:I27"/>
    <mergeCell ref="I28:I29"/>
    <mergeCell ref="I30:I31"/>
    <mergeCell ref="I32:I33"/>
    <mergeCell ref="I36:I38"/>
    <mergeCell ref="I39:I40"/>
    <mergeCell ref="D10:D13"/>
    <mergeCell ref="E10:E16"/>
    <mergeCell ref="I10:I13"/>
    <mergeCell ref="D14:D16"/>
    <mergeCell ref="I14:I16"/>
    <mergeCell ref="D17:D20"/>
    <mergeCell ref="E17:E20"/>
    <mergeCell ref="I17:I20"/>
    <mergeCell ref="R8:S8"/>
    <mergeCell ref="T8:U8"/>
    <mergeCell ref="V8:W8"/>
    <mergeCell ref="X8:Y8"/>
    <mergeCell ref="Z8:AA8"/>
    <mergeCell ref="AI7:AI9"/>
    <mergeCell ref="AJ7:AJ9"/>
    <mergeCell ref="AK7:AK9"/>
    <mergeCell ref="I71:I72"/>
    <mergeCell ref="I73:I78"/>
    <mergeCell ref="D79:D84"/>
    <mergeCell ref="E79:E84"/>
    <mergeCell ref="I79:I84"/>
    <mergeCell ref="I43:I47"/>
    <mergeCell ref="I48:I50"/>
    <mergeCell ref="I51:I53"/>
    <mergeCell ref="D55:D61"/>
    <mergeCell ref="E55:E61"/>
    <mergeCell ref="I55:I61"/>
    <mergeCell ref="E107:E108"/>
    <mergeCell ref="D109:D112"/>
    <mergeCell ref="E109:E112"/>
    <mergeCell ref="I109:I112"/>
    <mergeCell ref="D114:D116"/>
    <mergeCell ref="E114:E116"/>
    <mergeCell ref="I114:I116"/>
    <mergeCell ref="D86:D92"/>
    <mergeCell ref="E86:E97"/>
    <mergeCell ref="I86:I92"/>
    <mergeCell ref="D93:D97"/>
    <mergeCell ref="I93:I97"/>
    <mergeCell ref="I98:I106"/>
    <mergeCell ref="E154:E161"/>
    <mergeCell ref="I154:I161"/>
    <mergeCell ref="I117:I119"/>
    <mergeCell ref="D120:D122"/>
    <mergeCell ref="I120:I122"/>
    <mergeCell ref="I123:I130"/>
    <mergeCell ref="I131:I132"/>
    <mergeCell ref="D135:D144"/>
    <mergeCell ref="E135:E144"/>
    <mergeCell ref="I135:I144"/>
    <mergeCell ref="H140:H141"/>
    <mergeCell ref="H142:H144"/>
    <mergeCell ref="I64:I70"/>
    <mergeCell ref="D215:D222"/>
    <mergeCell ref="E215:E222"/>
    <mergeCell ref="I215:I222"/>
    <mergeCell ref="H219:H221"/>
    <mergeCell ref="I186:I193"/>
    <mergeCell ref="D195:D200"/>
    <mergeCell ref="E195:E206"/>
    <mergeCell ref="I195:I200"/>
    <mergeCell ref="D201:D206"/>
    <mergeCell ref="I201:I206"/>
    <mergeCell ref="D165:D169"/>
    <mergeCell ref="E165:E169"/>
    <mergeCell ref="I165:I169"/>
    <mergeCell ref="I171:I174"/>
    <mergeCell ref="D175:D180"/>
    <mergeCell ref="E175:E184"/>
    <mergeCell ref="I175:I180"/>
    <mergeCell ref="D181:D184"/>
    <mergeCell ref="I181:I184"/>
    <mergeCell ref="D151:D153"/>
    <mergeCell ref="E151:E153"/>
    <mergeCell ref="I151:I153"/>
    <mergeCell ref="D154:D161"/>
    <mergeCell ref="AP52:AP53"/>
    <mergeCell ref="AP184:AP185"/>
    <mergeCell ref="AP162:AP163"/>
    <mergeCell ref="I270:I283"/>
    <mergeCell ref="I284:I285"/>
    <mergeCell ref="I286:I293"/>
    <mergeCell ref="I294:I299"/>
    <mergeCell ref="AO7:AO9"/>
    <mergeCell ref="AO5:AP5"/>
    <mergeCell ref="AP17:AP18"/>
    <mergeCell ref="AP48:AP49"/>
    <mergeCell ref="AP256:AP257"/>
    <mergeCell ref="AP138:AP139"/>
    <mergeCell ref="I223:I225"/>
    <mergeCell ref="I226:I228"/>
    <mergeCell ref="I229:I237"/>
    <mergeCell ref="I238:I248"/>
    <mergeCell ref="I249:I267"/>
    <mergeCell ref="I268:I269"/>
    <mergeCell ref="I207:I212"/>
    <mergeCell ref="I213:I214"/>
    <mergeCell ref="I162:I164"/>
    <mergeCell ref="I145:I150"/>
    <mergeCell ref="I62:I63"/>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xr:uid="{00000000-0002-0000-0100-000000000000}"/>
    <dataValidation allowBlank="1" showInputMessage="1" showErrorMessage="1" prompt="Son los hitos o grandes actividades a ejecutar en el plan de acción y que se pueden medir en tiempo de ejecución, producto o entregables._x000a__x000a_Nota: formular en infinitivo" sqref="F64684 F64674:F64675" xr:uid="{00000000-0002-0000-0100-000001000000}"/>
    <dataValidation allowBlank="1" showInputMessage="1" showErrorMessage="1" prompt="Describir el alcance de la tarea. En este sentido se deben detallar  los principales aspectos que permitirán tener claro lo que deben realizar, los entregables y los resultados esperados. " sqref="G64684:H64684 G64674:H64675" xr:uid="{00000000-0002-0000-0100-000002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M305"/>
  <sheetViews>
    <sheetView view="pageBreakPreview" topLeftCell="F9" zoomScale="60" zoomScaleNormal="60" workbookViewId="0">
      <selection activeCell="G193" sqref="G193"/>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46.28515625" style="24" customWidth="1"/>
    <col min="38" max="38" width="26.42578125" style="5" customWidth="1"/>
    <col min="39" max="39" width="23.85546875" style="3" customWidth="1"/>
    <col min="40" max="40" width="21" style="3" customWidth="1"/>
    <col min="41" max="41" width="26.42578125" style="3" customWidth="1"/>
    <col min="42" max="42" width="86.7109375" style="3" customWidth="1"/>
    <col min="43" max="43" width="64.5703125" style="1" customWidth="1"/>
    <col min="44" max="117" width="11.42578125" style="1"/>
    <col min="118"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c r="AP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c r="AP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45106</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321">
        <v>6</v>
      </c>
      <c r="AP5" s="322"/>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3" s="188" customFormat="1" ht="84.75" customHeight="1">
      <c r="A17" s="43" t="s">
        <v>40</v>
      </c>
      <c r="B17" s="60" t="s">
        <v>41</v>
      </c>
      <c r="C17" s="60">
        <v>527</v>
      </c>
      <c r="D17" s="247">
        <v>1</v>
      </c>
      <c r="E17" s="252">
        <v>628314000</v>
      </c>
      <c r="F17" s="44" t="s">
        <v>61</v>
      </c>
      <c r="G17" s="44" t="s">
        <v>62</v>
      </c>
      <c r="H17" s="31">
        <v>0.33</v>
      </c>
      <c r="I17" s="261">
        <f>+H17+H20+H21</f>
        <v>1</v>
      </c>
      <c r="J17" s="63">
        <v>0.25</v>
      </c>
      <c r="K17" s="60"/>
      <c r="L17" s="63">
        <v>0.25</v>
      </c>
      <c r="M17" s="60"/>
      <c r="N17" s="63">
        <v>0.25</v>
      </c>
      <c r="O17" s="60"/>
      <c r="P17" s="63">
        <v>0.05</v>
      </c>
      <c r="Q17" s="60"/>
      <c r="R17" s="63">
        <v>0.1</v>
      </c>
      <c r="S17" s="60"/>
      <c r="T17" s="63">
        <v>0.1</v>
      </c>
      <c r="U17" s="60"/>
      <c r="V17" s="60"/>
      <c r="W17" s="60"/>
      <c r="X17" s="60"/>
      <c r="Y17" s="60"/>
      <c r="Z17" s="60"/>
      <c r="AA17" s="60"/>
      <c r="AB17" s="60"/>
      <c r="AC17" s="60"/>
      <c r="AD17" s="60"/>
      <c r="AE17" s="60"/>
      <c r="AF17" s="60"/>
      <c r="AG17" s="60"/>
      <c r="AH17" s="31">
        <f>+J17+L17+N17+P17+R17+T17+V17+X17+Z17+AB17+AD17+AF17</f>
        <v>1</v>
      </c>
      <c r="AI17" s="64">
        <v>44927</v>
      </c>
      <c r="AJ17" s="64">
        <v>45107</v>
      </c>
      <c r="AK17" s="43" t="s">
        <v>63</v>
      </c>
      <c r="AL17" s="43" t="s">
        <v>698</v>
      </c>
      <c r="AM17" s="43" t="s">
        <v>705</v>
      </c>
      <c r="AN17" s="43" t="s">
        <v>46</v>
      </c>
      <c r="AO17" s="25" t="s">
        <v>47</v>
      </c>
      <c r="AP17" s="319" t="s">
        <v>849</v>
      </c>
    </row>
    <row r="18" spans="1:43" s="188" customFormat="1" ht="84.75" customHeight="1">
      <c r="A18" s="106" t="s">
        <v>40</v>
      </c>
      <c r="B18" s="107" t="s">
        <v>41</v>
      </c>
      <c r="C18" s="107">
        <v>527</v>
      </c>
      <c r="D18" s="248"/>
      <c r="E18" s="310"/>
      <c r="F18" s="108" t="s">
        <v>61</v>
      </c>
      <c r="G18" s="108" t="s">
        <v>62</v>
      </c>
      <c r="H18" s="109">
        <v>0.33</v>
      </c>
      <c r="I18" s="262"/>
      <c r="J18" s="135">
        <v>0.25</v>
      </c>
      <c r="K18" s="107"/>
      <c r="L18" s="135">
        <v>0.25</v>
      </c>
      <c r="M18" s="107"/>
      <c r="N18" s="135">
        <v>0.25</v>
      </c>
      <c r="O18" s="107"/>
      <c r="P18" s="135">
        <v>0.05</v>
      </c>
      <c r="Q18" s="107"/>
      <c r="R18" s="135">
        <v>0.1</v>
      </c>
      <c r="S18" s="107"/>
      <c r="T18" s="110">
        <v>0.05</v>
      </c>
      <c r="U18" s="111"/>
      <c r="V18" s="110">
        <v>0.05</v>
      </c>
      <c r="W18" s="107"/>
      <c r="X18" s="107"/>
      <c r="Y18" s="107"/>
      <c r="Z18" s="107"/>
      <c r="AA18" s="107"/>
      <c r="AB18" s="107"/>
      <c r="AC18" s="107"/>
      <c r="AD18" s="107"/>
      <c r="AE18" s="107"/>
      <c r="AF18" s="107"/>
      <c r="AG18" s="107"/>
      <c r="AH18" s="109">
        <f>+J18+L18+N18+P18+R18+T18+V18+X18+Z18+AB18+AD18+AF18</f>
        <v>1</v>
      </c>
      <c r="AI18" s="112">
        <v>44927</v>
      </c>
      <c r="AJ18" s="113">
        <v>45138</v>
      </c>
      <c r="AK18" s="106" t="s">
        <v>63</v>
      </c>
      <c r="AL18" s="106" t="s">
        <v>698</v>
      </c>
      <c r="AM18" s="106" t="s">
        <v>705</v>
      </c>
      <c r="AN18" s="106" t="s">
        <v>46</v>
      </c>
      <c r="AO18" s="114" t="s">
        <v>47</v>
      </c>
      <c r="AP18" s="320"/>
    </row>
    <row r="19" spans="1:43" s="166" customFormat="1" ht="134.25" customHeight="1">
      <c r="A19" s="43" t="s">
        <v>40</v>
      </c>
      <c r="B19" s="60" t="s">
        <v>41</v>
      </c>
      <c r="C19" s="60">
        <v>527</v>
      </c>
      <c r="D19" s="248"/>
      <c r="E19" s="310"/>
      <c r="F19" s="44" t="s">
        <v>61</v>
      </c>
      <c r="G19" s="44" t="s">
        <v>64</v>
      </c>
      <c r="H19" s="31">
        <v>0.33</v>
      </c>
      <c r="I19" s="262"/>
      <c r="J19" s="60"/>
      <c r="K19" s="60"/>
      <c r="L19" s="63">
        <v>0.1</v>
      </c>
      <c r="M19" s="60"/>
      <c r="N19" s="63">
        <v>0.2</v>
      </c>
      <c r="O19" s="60"/>
      <c r="P19" s="63">
        <v>0.2</v>
      </c>
      <c r="Q19" s="60"/>
      <c r="R19" s="63">
        <v>0.3</v>
      </c>
      <c r="S19" s="60"/>
      <c r="T19" s="63">
        <v>0.2</v>
      </c>
      <c r="U19" s="60"/>
      <c r="V19" s="60"/>
      <c r="W19" s="60"/>
      <c r="X19" s="60"/>
      <c r="Y19" s="60"/>
      <c r="Z19" s="60"/>
      <c r="AA19" s="60"/>
      <c r="AB19" s="60"/>
      <c r="AC19" s="60"/>
      <c r="AD19" s="60"/>
      <c r="AE19" s="60"/>
      <c r="AF19" s="60"/>
      <c r="AG19" s="60"/>
      <c r="AH19" s="31">
        <f t="shared" ref="AH19" si="1">+J19+L19+N19+P19+R19+T19+V19+X19+Z19+AB19+AD19+AF19</f>
        <v>1</v>
      </c>
      <c r="AI19" s="64">
        <v>44958</v>
      </c>
      <c r="AJ19" s="64">
        <v>45107</v>
      </c>
      <c r="AK19" s="43" t="s">
        <v>65</v>
      </c>
      <c r="AL19" s="43" t="s">
        <v>698</v>
      </c>
      <c r="AM19" s="43" t="s">
        <v>705</v>
      </c>
      <c r="AN19" s="43" t="s">
        <v>46</v>
      </c>
      <c r="AO19" s="25" t="s">
        <v>47</v>
      </c>
      <c r="AP19" s="311" t="s">
        <v>841</v>
      </c>
      <c r="AQ19" s="165"/>
    </row>
    <row r="20" spans="1:43" s="207" customFormat="1" ht="132" customHeight="1">
      <c r="A20" s="106" t="s">
        <v>40</v>
      </c>
      <c r="B20" s="107" t="s">
        <v>41</v>
      </c>
      <c r="C20" s="107">
        <v>527</v>
      </c>
      <c r="D20" s="248"/>
      <c r="E20" s="253"/>
      <c r="F20" s="108" t="s">
        <v>61</v>
      </c>
      <c r="G20" s="108" t="s">
        <v>64</v>
      </c>
      <c r="H20" s="109">
        <v>0.33</v>
      </c>
      <c r="I20" s="262"/>
      <c r="J20" s="107"/>
      <c r="K20" s="107"/>
      <c r="L20" s="110">
        <v>0.1</v>
      </c>
      <c r="M20" s="111"/>
      <c r="N20" s="110">
        <v>0.2</v>
      </c>
      <c r="O20" s="111"/>
      <c r="P20" s="110">
        <v>0.2</v>
      </c>
      <c r="Q20" s="111"/>
      <c r="R20" s="110">
        <v>0.3</v>
      </c>
      <c r="S20" s="111"/>
      <c r="T20" s="110">
        <v>0.1</v>
      </c>
      <c r="U20" s="111"/>
      <c r="V20" s="110">
        <v>0.05</v>
      </c>
      <c r="W20" s="111"/>
      <c r="X20" s="110">
        <v>0.05</v>
      </c>
      <c r="Y20" s="107"/>
      <c r="Z20" s="107"/>
      <c r="AA20" s="107"/>
      <c r="AB20" s="107"/>
      <c r="AC20" s="107"/>
      <c r="AD20" s="107"/>
      <c r="AE20" s="107"/>
      <c r="AF20" s="107"/>
      <c r="AG20" s="107"/>
      <c r="AH20" s="109">
        <f t="shared" ref="AH20" si="2">+J20+L20+N20+P20+R20+T20+V20+X20+Z20+AB20+AD20+AF20</f>
        <v>1</v>
      </c>
      <c r="AI20" s="112">
        <v>44958</v>
      </c>
      <c r="AJ20" s="113">
        <v>45168</v>
      </c>
      <c r="AK20" s="106" t="s">
        <v>65</v>
      </c>
      <c r="AL20" s="106" t="s">
        <v>698</v>
      </c>
      <c r="AM20" s="106" t="s">
        <v>705</v>
      </c>
      <c r="AN20" s="106" t="s">
        <v>46</v>
      </c>
      <c r="AO20" s="114" t="s">
        <v>47</v>
      </c>
      <c r="AP20" s="312"/>
      <c r="AQ20" s="190"/>
    </row>
    <row r="21" spans="1:43" s="28" customFormat="1" ht="60" hidden="1">
      <c r="A21" s="43" t="s">
        <v>40</v>
      </c>
      <c r="B21" s="60" t="s">
        <v>41</v>
      </c>
      <c r="C21" s="60">
        <v>527</v>
      </c>
      <c r="D21" s="249"/>
      <c r="E21" s="254"/>
      <c r="F21" s="44" t="s">
        <v>61</v>
      </c>
      <c r="G21" s="44" t="s">
        <v>67</v>
      </c>
      <c r="H21" s="31">
        <v>0.34</v>
      </c>
      <c r="I21" s="263"/>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c r="AP21" s="25"/>
    </row>
    <row r="22" spans="1:43" s="28" customFormat="1" ht="156" hidden="1" customHeight="1">
      <c r="A22" s="43" t="s">
        <v>40</v>
      </c>
      <c r="B22" s="60" t="s">
        <v>41</v>
      </c>
      <c r="C22" s="60">
        <v>526</v>
      </c>
      <c r="D22" s="60" t="s">
        <v>70</v>
      </c>
      <c r="E22" s="60" t="s">
        <v>70</v>
      </c>
      <c r="F22" s="44" t="s">
        <v>71</v>
      </c>
      <c r="G22" s="44" t="s">
        <v>72</v>
      </c>
      <c r="H22" s="33">
        <v>0.36</v>
      </c>
      <c r="I22" s="246">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c r="AP22" s="25"/>
    </row>
    <row r="23" spans="1:43" s="28" customFormat="1" ht="60" hidden="1">
      <c r="A23" s="43" t="s">
        <v>40</v>
      </c>
      <c r="B23" s="60" t="s">
        <v>41</v>
      </c>
      <c r="C23" s="60">
        <v>526</v>
      </c>
      <c r="D23" s="60" t="s">
        <v>70</v>
      </c>
      <c r="E23" s="60" t="s">
        <v>70</v>
      </c>
      <c r="F23" s="44" t="s">
        <v>71</v>
      </c>
      <c r="G23" s="44" t="s">
        <v>75</v>
      </c>
      <c r="H23" s="33">
        <v>0.09</v>
      </c>
      <c r="I23" s="246"/>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c r="AP23" s="25"/>
    </row>
    <row r="24" spans="1:43" s="28" customFormat="1" ht="75" hidden="1" customHeight="1">
      <c r="A24" s="43" t="s">
        <v>40</v>
      </c>
      <c r="B24" s="60" t="s">
        <v>41</v>
      </c>
      <c r="C24" s="60">
        <v>526</v>
      </c>
      <c r="D24" s="60" t="s">
        <v>70</v>
      </c>
      <c r="E24" s="60" t="s">
        <v>70</v>
      </c>
      <c r="F24" s="44" t="s">
        <v>77</v>
      </c>
      <c r="G24" s="44" t="s">
        <v>78</v>
      </c>
      <c r="H24" s="33">
        <v>0.15</v>
      </c>
      <c r="I24" s="246"/>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c r="AP24" s="25"/>
    </row>
    <row r="25" spans="1:43" s="30" customFormat="1" ht="207" hidden="1" customHeight="1">
      <c r="A25" s="43" t="s">
        <v>40</v>
      </c>
      <c r="B25" s="60" t="s">
        <v>41</v>
      </c>
      <c r="C25" s="60">
        <v>526</v>
      </c>
      <c r="D25" s="60" t="s">
        <v>70</v>
      </c>
      <c r="E25" s="60" t="s">
        <v>70</v>
      </c>
      <c r="F25" s="44" t="s">
        <v>80</v>
      </c>
      <c r="G25" s="44" t="s">
        <v>81</v>
      </c>
      <c r="H25" s="33">
        <v>0.1</v>
      </c>
      <c r="I25" s="246"/>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c r="AP25" s="25"/>
    </row>
    <row r="26" spans="1:43" s="28" customFormat="1" ht="60" hidden="1">
      <c r="A26" s="43" t="s">
        <v>40</v>
      </c>
      <c r="B26" s="60" t="s">
        <v>41</v>
      </c>
      <c r="C26" s="60">
        <v>526</v>
      </c>
      <c r="D26" s="60" t="s">
        <v>70</v>
      </c>
      <c r="E26" s="60" t="s">
        <v>70</v>
      </c>
      <c r="F26" s="44" t="s">
        <v>83</v>
      </c>
      <c r="G26" s="44" t="s">
        <v>84</v>
      </c>
      <c r="H26" s="33">
        <v>0.1</v>
      </c>
      <c r="I26" s="246"/>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c r="AP26" s="25"/>
    </row>
    <row r="27" spans="1:43" s="28" customFormat="1" ht="60" hidden="1">
      <c r="A27" s="43" t="s">
        <v>40</v>
      </c>
      <c r="B27" s="60" t="s">
        <v>41</v>
      </c>
      <c r="C27" s="60">
        <v>526</v>
      </c>
      <c r="D27" s="60" t="s">
        <v>70</v>
      </c>
      <c r="E27" s="60" t="s">
        <v>70</v>
      </c>
      <c r="F27" s="44" t="s">
        <v>86</v>
      </c>
      <c r="G27" s="44" t="s">
        <v>87</v>
      </c>
      <c r="H27" s="33">
        <v>0.1</v>
      </c>
      <c r="I27" s="246"/>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c r="AP27" s="25"/>
    </row>
    <row r="28" spans="1:43" s="28" customFormat="1" ht="90" hidden="1" customHeight="1">
      <c r="A28" s="43" t="s">
        <v>40</v>
      </c>
      <c r="B28" s="60" t="s">
        <v>41</v>
      </c>
      <c r="C28" s="60">
        <v>526</v>
      </c>
      <c r="D28" s="60" t="s">
        <v>70</v>
      </c>
      <c r="E28" s="60" t="s">
        <v>70</v>
      </c>
      <c r="F28" s="44" t="s">
        <v>86</v>
      </c>
      <c r="G28" s="44" t="s">
        <v>836</v>
      </c>
      <c r="H28" s="33">
        <v>0.1</v>
      </c>
      <c r="I28" s="246"/>
      <c r="J28" s="174"/>
      <c r="K28" s="174"/>
      <c r="L28" s="161"/>
      <c r="M28" s="161"/>
      <c r="N28" s="206"/>
      <c r="O28" s="161"/>
      <c r="P28" s="206"/>
      <c r="Q28" s="161"/>
      <c r="R28" s="161">
        <v>0.05</v>
      </c>
      <c r="S28" s="161"/>
      <c r="T28" s="206"/>
      <c r="U28" s="161"/>
      <c r="V28" s="206"/>
      <c r="W28" s="161"/>
      <c r="X28" s="161">
        <v>0.3</v>
      </c>
      <c r="Y28" s="161"/>
      <c r="Z28" s="206"/>
      <c r="AA28" s="161"/>
      <c r="AB28" s="161">
        <v>0.2</v>
      </c>
      <c r="AC28" s="161"/>
      <c r="AD28" s="206"/>
      <c r="AE28" s="161"/>
      <c r="AF28" s="161">
        <v>0.45</v>
      </c>
      <c r="AG28" s="161"/>
      <c r="AH28" s="31">
        <f t="shared" si="0"/>
        <v>1</v>
      </c>
      <c r="AI28" s="62">
        <v>45047</v>
      </c>
      <c r="AJ28" s="62">
        <v>45275</v>
      </c>
      <c r="AK28" s="26" t="s">
        <v>90</v>
      </c>
      <c r="AL28" s="44" t="s">
        <v>73</v>
      </c>
      <c r="AM28" s="44" t="s">
        <v>74</v>
      </c>
      <c r="AN28" s="43" t="s">
        <v>46</v>
      </c>
      <c r="AO28" s="25" t="s">
        <v>47</v>
      </c>
      <c r="AP28" s="25"/>
    </row>
    <row r="29" spans="1:43" s="28" customFormat="1" ht="60" hidden="1">
      <c r="A29" s="43" t="s">
        <v>40</v>
      </c>
      <c r="B29" s="60" t="s">
        <v>41</v>
      </c>
      <c r="C29" s="60">
        <v>526</v>
      </c>
      <c r="D29" s="60" t="s">
        <v>70</v>
      </c>
      <c r="E29" s="60" t="s">
        <v>70</v>
      </c>
      <c r="F29" s="44" t="s">
        <v>91</v>
      </c>
      <c r="G29" s="44" t="s">
        <v>92</v>
      </c>
      <c r="H29" s="33">
        <v>0.2</v>
      </c>
      <c r="I29" s="26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25"/>
    </row>
    <row r="30" spans="1:43" s="42" customFormat="1" ht="80.45" hidden="1" customHeight="1">
      <c r="A30" s="43" t="s">
        <v>40</v>
      </c>
      <c r="B30" s="60" t="s">
        <v>41</v>
      </c>
      <c r="C30" s="60">
        <v>526</v>
      </c>
      <c r="D30" s="60" t="s">
        <v>70</v>
      </c>
      <c r="E30" s="60" t="s">
        <v>70</v>
      </c>
      <c r="F30" s="44" t="s">
        <v>91</v>
      </c>
      <c r="G30" s="44" t="s">
        <v>96</v>
      </c>
      <c r="H30" s="33">
        <v>0.8</v>
      </c>
      <c r="I30" s="26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25"/>
    </row>
    <row r="31" spans="1:43" s="28" customFormat="1" ht="60" hidden="1">
      <c r="A31" s="43" t="s">
        <v>40</v>
      </c>
      <c r="B31" s="60" t="s">
        <v>41</v>
      </c>
      <c r="C31" s="60">
        <v>526</v>
      </c>
      <c r="D31" s="60" t="s">
        <v>70</v>
      </c>
      <c r="E31" s="60" t="s">
        <v>70</v>
      </c>
      <c r="F31" s="44" t="s">
        <v>98</v>
      </c>
      <c r="G31" s="44" t="s">
        <v>99</v>
      </c>
      <c r="H31" s="33">
        <v>0.2</v>
      </c>
      <c r="I31" s="26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25"/>
    </row>
    <row r="32" spans="1:43" s="28" customFormat="1" ht="75" hidden="1">
      <c r="A32" s="43" t="s">
        <v>40</v>
      </c>
      <c r="B32" s="60" t="s">
        <v>41</v>
      </c>
      <c r="C32" s="60">
        <v>526</v>
      </c>
      <c r="D32" s="60" t="s">
        <v>70</v>
      </c>
      <c r="E32" s="60" t="s">
        <v>70</v>
      </c>
      <c r="F32" s="44" t="s">
        <v>98</v>
      </c>
      <c r="G32" s="44" t="s">
        <v>101</v>
      </c>
      <c r="H32" s="33">
        <v>0.8</v>
      </c>
      <c r="I32" s="26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25"/>
    </row>
    <row r="33" spans="1:43" s="28" customFormat="1" ht="60" hidden="1">
      <c r="A33" s="43" t="s">
        <v>40</v>
      </c>
      <c r="B33" s="60" t="s">
        <v>41</v>
      </c>
      <c r="C33" s="60">
        <v>526</v>
      </c>
      <c r="D33" s="60" t="s">
        <v>70</v>
      </c>
      <c r="E33" s="60" t="s">
        <v>70</v>
      </c>
      <c r="F33" s="44" t="s">
        <v>103</v>
      </c>
      <c r="G33" s="44" t="s">
        <v>104</v>
      </c>
      <c r="H33" s="33">
        <v>0.5</v>
      </c>
      <c r="I33" s="26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25"/>
    </row>
    <row r="34" spans="1:43" s="28" customFormat="1" ht="60" hidden="1">
      <c r="A34" s="43" t="s">
        <v>40</v>
      </c>
      <c r="B34" s="60" t="s">
        <v>41</v>
      </c>
      <c r="C34" s="60">
        <v>526</v>
      </c>
      <c r="D34" s="60" t="s">
        <v>70</v>
      </c>
      <c r="E34" s="60" t="s">
        <v>70</v>
      </c>
      <c r="F34" s="44" t="s">
        <v>103</v>
      </c>
      <c r="G34" s="44" t="s">
        <v>105</v>
      </c>
      <c r="H34" s="33">
        <v>0.5</v>
      </c>
      <c r="I34" s="26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25"/>
    </row>
    <row r="35" spans="1:43" s="28" customFormat="1" ht="75" hidden="1">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25"/>
    </row>
    <row r="36" spans="1:43" s="28" customFormat="1" ht="90" hidden="1">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25"/>
    </row>
    <row r="37" spans="1:43" s="28" customFormat="1" ht="60" hidden="1">
      <c r="A37" s="43" t="s">
        <v>40</v>
      </c>
      <c r="B37" s="60" t="s">
        <v>41</v>
      </c>
      <c r="C37" s="60">
        <v>526</v>
      </c>
      <c r="D37" s="60" t="s">
        <v>70</v>
      </c>
      <c r="E37" s="60" t="s">
        <v>70</v>
      </c>
      <c r="F37" s="44" t="s">
        <v>114</v>
      </c>
      <c r="G37" s="44" t="s">
        <v>115</v>
      </c>
      <c r="H37" s="33">
        <v>0.25</v>
      </c>
      <c r="I37" s="26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25"/>
    </row>
    <row r="38" spans="1:43" s="28" customFormat="1" ht="98.25" hidden="1" customHeight="1">
      <c r="A38" s="43" t="s">
        <v>40</v>
      </c>
      <c r="B38" s="60" t="s">
        <v>41</v>
      </c>
      <c r="C38" s="60">
        <v>526</v>
      </c>
      <c r="D38" s="60" t="s">
        <v>70</v>
      </c>
      <c r="E38" s="60" t="s">
        <v>70</v>
      </c>
      <c r="F38" s="44" t="s">
        <v>114</v>
      </c>
      <c r="G38" s="44" t="s">
        <v>117</v>
      </c>
      <c r="H38" s="33">
        <v>0.25</v>
      </c>
      <c r="I38" s="26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25"/>
    </row>
    <row r="39" spans="1:43" s="28" customFormat="1" ht="111" hidden="1" customHeight="1">
      <c r="A39" s="43" t="s">
        <v>40</v>
      </c>
      <c r="B39" s="60" t="s">
        <v>41</v>
      </c>
      <c r="C39" s="60">
        <v>526</v>
      </c>
      <c r="D39" s="60" t="s">
        <v>70</v>
      </c>
      <c r="E39" s="60" t="s">
        <v>70</v>
      </c>
      <c r="F39" s="44" t="s">
        <v>114</v>
      </c>
      <c r="G39" s="44" t="s">
        <v>119</v>
      </c>
      <c r="H39" s="33">
        <v>0.5</v>
      </c>
      <c r="I39" s="26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25"/>
    </row>
    <row r="40" spans="1:43" s="28" customFormat="1" ht="60" hidden="1">
      <c r="A40" s="43" t="s">
        <v>40</v>
      </c>
      <c r="B40" s="60" t="s">
        <v>41</v>
      </c>
      <c r="C40" s="60">
        <v>526</v>
      </c>
      <c r="D40" s="60" t="s">
        <v>70</v>
      </c>
      <c r="E40" s="60" t="s">
        <v>70</v>
      </c>
      <c r="F40" s="44" t="s">
        <v>121</v>
      </c>
      <c r="G40" s="44" t="s">
        <v>122</v>
      </c>
      <c r="H40" s="33">
        <v>0.2</v>
      </c>
      <c r="I40" s="26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25"/>
    </row>
    <row r="41" spans="1:43" s="28" customFormat="1" ht="60" hidden="1">
      <c r="A41" s="43" t="s">
        <v>40</v>
      </c>
      <c r="B41" s="60" t="s">
        <v>41</v>
      </c>
      <c r="C41" s="60">
        <v>526</v>
      </c>
      <c r="D41" s="60" t="s">
        <v>70</v>
      </c>
      <c r="E41" s="60" t="s">
        <v>70</v>
      </c>
      <c r="F41" s="44" t="s">
        <v>121</v>
      </c>
      <c r="G41" s="44" t="s">
        <v>124</v>
      </c>
      <c r="H41" s="33">
        <v>0.8</v>
      </c>
      <c r="I41" s="26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25"/>
    </row>
    <row r="42" spans="1:43" s="28" customFormat="1" ht="60" hidden="1">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25"/>
    </row>
    <row r="43" spans="1:43" s="166" customFormat="1" ht="67.5" hidden="1" customHeight="1">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58"/>
      <c r="AQ43" s="165"/>
    </row>
    <row r="44" spans="1:43" s="28" customFormat="1" ht="60" hidden="1">
      <c r="A44" s="43" t="s">
        <v>40</v>
      </c>
      <c r="B44" s="60" t="s">
        <v>41</v>
      </c>
      <c r="C44" s="60">
        <v>527</v>
      </c>
      <c r="D44" s="60" t="s">
        <v>70</v>
      </c>
      <c r="E44" s="60" t="s">
        <v>70</v>
      </c>
      <c r="F44" s="44" t="s">
        <v>129</v>
      </c>
      <c r="G44" s="44" t="s">
        <v>130</v>
      </c>
      <c r="H44" s="31">
        <v>0.2</v>
      </c>
      <c r="I44" s="250">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25"/>
    </row>
    <row r="45" spans="1:43" s="28" customFormat="1" ht="75" hidden="1">
      <c r="A45" s="43" t="s">
        <v>40</v>
      </c>
      <c r="B45" s="60" t="s">
        <v>41</v>
      </c>
      <c r="C45" s="60">
        <v>527</v>
      </c>
      <c r="D45" s="60" t="s">
        <v>70</v>
      </c>
      <c r="E45" s="60" t="s">
        <v>70</v>
      </c>
      <c r="F45" s="44" t="s">
        <v>129</v>
      </c>
      <c r="G45" s="44" t="s">
        <v>132</v>
      </c>
      <c r="H45" s="31">
        <v>0.25</v>
      </c>
      <c r="I45" s="251"/>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25"/>
    </row>
    <row r="46" spans="1:43" s="28" customFormat="1" ht="60" hidden="1">
      <c r="A46" s="43" t="s">
        <v>40</v>
      </c>
      <c r="B46" s="60" t="s">
        <v>41</v>
      </c>
      <c r="C46" s="60">
        <v>527</v>
      </c>
      <c r="D46" s="60" t="s">
        <v>70</v>
      </c>
      <c r="E46" s="60" t="s">
        <v>70</v>
      </c>
      <c r="F46" s="44" t="s">
        <v>129</v>
      </c>
      <c r="G46" s="44" t="s">
        <v>134</v>
      </c>
      <c r="H46" s="31">
        <v>0.15</v>
      </c>
      <c r="I46" s="251"/>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25"/>
    </row>
    <row r="47" spans="1:43" s="28" customFormat="1" ht="75" hidden="1">
      <c r="A47" s="43" t="s">
        <v>40</v>
      </c>
      <c r="B47" s="60" t="s">
        <v>41</v>
      </c>
      <c r="C47" s="60">
        <v>527</v>
      </c>
      <c r="D47" s="60" t="s">
        <v>70</v>
      </c>
      <c r="E47" s="60" t="s">
        <v>70</v>
      </c>
      <c r="F47" s="44" t="s">
        <v>129</v>
      </c>
      <c r="G47" s="44" t="s">
        <v>136</v>
      </c>
      <c r="H47" s="31">
        <v>0.2</v>
      </c>
      <c r="I47" s="251"/>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25"/>
    </row>
    <row r="48" spans="1:43" s="28" customFormat="1" ht="60" hidden="1">
      <c r="A48" s="43" t="s">
        <v>40</v>
      </c>
      <c r="B48" s="60" t="s">
        <v>41</v>
      </c>
      <c r="C48" s="60">
        <v>527</v>
      </c>
      <c r="D48" s="60" t="s">
        <v>70</v>
      </c>
      <c r="E48" s="60" t="s">
        <v>70</v>
      </c>
      <c r="F48" s="44" t="s">
        <v>129</v>
      </c>
      <c r="G48" s="44" t="s">
        <v>138</v>
      </c>
      <c r="H48" s="31">
        <v>0.2</v>
      </c>
      <c r="I48" s="251"/>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208"/>
    </row>
    <row r="49" spans="1:42" s="28" customFormat="1" ht="75">
      <c r="A49" s="43" t="s">
        <v>40</v>
      </c>
      <c r="B49" s="60" t="s">
        <v>41</v>
      </c>
      <c r="C49" s="60">
        <v>527</v>
      </c>
      <c r="D49" s="60" t="s">
        <v>70</v>
      </c>
      <c r="E49" s="60" t="s">
        <v>70</v>
      </c>
      <c r="F49" s="44" t="s">
        <v>140</v>
      </c>
      <c r="G49" s="44" t="s">
        <v>141</v>
      </c>
      <c r="H49" s="33">
        <v>0.5</v>
      </c>
      <c r="I49" s="102"/>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ref="AH49" si="3">+J49+L49+N49+P49+R49+T49+V49+X49+Z49+AB49+AD49+AF49</f>
        <v>1</v>
      </c>
      <c r="AI49" s="64">
        <v>45017</v>
      </c>
      <c r="AJ49" s="64">
        <v>45107</v>
      </c>
      <c r="AK49" s="43" t="s">
        <v>142</v>
      </c>
      <c r="AL49" s="43" t="s">
        <v>698</v>
      </c>
      <c r="AM49" s="43" t="s">
        <v>705</v>
      </c>
      <c r="AN49" s="43" t="s">
        <v>46</v>
      </c>
      <c r="AO49" s="25" t="s">
        <v>47</v>
      </c>
      <c r="AP49" s="323" t="s">
        <v>842</v>
      </c>
    </row>
    <row r="50" spans="1:42" s="188" customFormat="1" ht="75">
      <c r="A50" s="106" t="s">
        <v>40</v>
      </c>
      <c r="B50" s="107" t="s">
        <v>41</v>
      </c>
      <c r="C50" s="107">
        <v>527</v>
      </c>
      <c r="D50" s="107" t="s">
        <v>70</v>
      </c>
      <c r="E50" s="107" t="s">
        <v>70</v>
      </c>
      <c r="F50" s="108" t="s">
        <v>140</v>
      </c>
      <c r="G50" s="108" t="s">
        <v>141</v>
      </c>
      <c r="H50" s="154">
        <v>0.5</v>
      </c>
      <c r="I50" s="261">
        <f>+H50+H51</f>
        <v>1</v>
      </c>
      <c r="J50" s="107"/>
      <c r="K50" s="107"/>
      <c r="L50" s="107"/>
      <c r="M50" s="107"/>
      <c r="N50" s="107"/>
      <c r="O50" s="107"/>
      <c r="P50" s="110">
        <v>0.33</v>
      </c>
      <c r="Q50" s="111"/>
      <c r="R50" s="110">
        <v>0.33</v>
      </c>
      <c r="S50" s="111"/>
      <c r="T50" s="110">
        <v>0.2</v>
      </c>
      <c r="U50" s="111"/>
      <c r="V50" s="110">
        <v>0.14000000000000001</v>
      </c>
      <c r="W50" s="107"/>
      <c r="X50" s="107"/>
      <c r="Y50" s="107"/>
      <c r="Z50" s="107"/>
      <c r="AA50" s="107"/>
      <c r="AB50" s="107"/>
      <c r="AC50" s="107"/>
      <c r="AD50" s="107"/>
      <c r="AE50" s="107"/>
      <c r="AF50" s="107"/>
      <c r="AG50" s="107"/>
      <c r="AH50" s="109">
        <f t="shared" si="0"/>
        <v>1</v>
      </c>
      <c r="AI50" s="112">
        <v>45017</v>
      </c>
      <c r="AJ50" s="113">
        <v>45138</v>
      </c>
      <c r="AK50" s="106" t="s">
        <v>142</v>
      </c>
      <c r="AL50" s="106" t="s">
        <v>698</v>
      </c>
      <c r="AM50" s="106" t="s">
        <v>705</v>
      </c>
      <c r="AN50" s="106" t="s">
        <v>46</v>
      </c>
      <c r="AO50" s="114" t="s">
        <v>47</v>
      </c>
      <c r="AP50" s="312"/>
    </row>
    <row r="51" spans="1:42" s="28" customFormat="1" ht="88.5" hidden="1" customHeight="1">
      <c r="A51" s="43" t="s">
        <v>40</v>
      </c>
      <c r="B51" s="60" t="s">
        <v>41</v>
      </c>
      <c r="C51" s="60">
        <v>527</v>
      </c>
      <c r="D51" s="60" t="s">
        <v>70</v>
      </c>
      <c r="E51" s="60" t="s">
        <v>70</v>
      </c>
      <c r="F51" s="44" t="s">
        <v>140</v>
      </c>
      <c r="G51" s="44" t="s">
        <v>143</v>
      </c>
      <c r="H51" s="33">
        <v>0.5</v>
      </c>
      <c r="I51" s="263"/>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c r="AP51" s="25"/>
    </row>
    <row r="52" spans="1:42" s="28" customFormat="1" ht="75" hidden="1">
      <c r="A52" s="43" t="s">
        <v>40</v>
      </c>
      <c r="B52" s="60" t="s">
        <v>41</v>
      </c>
      <c r="C52" s="60">
        <v>527</v>
      </c>
      <c r="D52" s="60" t="s">
        <v>70</v>
      </c>
      <c r="E52" s="60" t="s">
        <v>70</v>
      </c>
      <c r="F52" s="44" t="s">
        <v>145</v>
      </c>
      <c r="G52" s="44" t="s">
        <v>146</v>
      </c>
      <c r="H52" s="33">
        <v>0.5</v>
      </c>
      <c r="I52" s="250">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c r="AP52" s="25"/>
    </row>
    <row r="53" spans="1:42" s="28" customFormat="1" ht="75" hidden="1">
      <c r="A53" s="43" t="s">
        <v>40</v>
      </c>
      <c r="B53" s="60" t="s">
        <v>41</v>
      </c>
      <c r="C53" s="60">
        <v>527</v>
      </c>
      <c r="D53" s="60" t="s">
        <v>70</v>
      </c>
      <c r="E53" s="60" t="s">
        <v>70</v>
      </c>
      <c r="F53" s="44" t="s">
        <v>145</v>
      </c>
      <c r="G53" s="44" t="s">
        <v>148</v>
      </c>
      <c r="H53" s="33">
        <v>0.5</v>
      </c>
      <c r="I53" s="251"/>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c r="AP53" s="25"/>
    </row>
    <row r="54" spans="1:42" s="28" customFormat="1" ht="60" hidden="1">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c r="AP54" s="25"/>
    </row>
    <row r="55" spans="1:42" s="1" customFormat="1" ht="143.25" hidden="1" customHeight="1">
      <c r="A55" s="43" t="s">
        <v>152</v>
      </c>
      <c r="B55" s="60" t="s">
        <v>153</v>
      </c>
      <c r="C55" s="60">
        <v>329</v>
      </c>
      <c r="D55" s="261">
        <v>0.25</v>
      </c>
      <c r="E55" s="252">
        <v>1006256289</v>
      </c>
      <c r="F55" s="43" t="s">
        <v>154</v>
      </c>
      <c r="G55" s="43" t="s">
        <v>155</v>
      </c>
      <c r="H55" s="33">
        <v>0.2</v>
      </c>
      <c r="I55" s="246">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c r="AP55" s="43"/>
    </row>
    <row r="56" spans="1:42" s="1" customFormat="1" ht="75" hidden="1">
      <c r="A56" s="43" t="s">
        <v>152</v>
      </c>
      <c r="B56" s="60" t="s">
        <v>153</v>
      </c>
      <c r="C56" s="60">
        <v>329</v>
      </c>
      <c r="D56" s="248"/>
      <c r="E56" s="253"/>
      <c r="F56" s="43" t="s">
        <v>154</v>
      </c>
      <c r="G56" s="44" t="s">
        <v>161</v>
      </c>
      <c r="H56" s="33">
        <v>0.1</v>
      </c>
      <c r="I56" s="24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c r="AP56" s="43"/>
    </row>
    <row r="57" spans="1:42" s="1" customFormat="1" ht="75" hidden="1">
      <c r="A57" s="43" t="s">
        <v>152</v>
      </c>
      <c r="B57" s="60" t="s">
        <v>153</v>
      </c>
      <c r="C57" s="60">
        <v>329</v>
      </c>
      <c r="D57" s="248"/>
      <c r="E57" s="253"/>
      <c r="F57" s="43" t="s">
        <v>154</v>
      </c>
      <c r="G57" s="44" t="s">
        <v>163</v>
      </c>
      <c r="H57" s="33">
        <v>0.2</v>
      </c>
      <c r="I57" s="24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c r="AP57" s="43"/>
    </row>
    <row r="58" spans="1:42" s="1" customFormat="1" ht="85.5" hidden="1" customHeight="1">
      <c r="A58" s="43" t="s">
        <v>152</v>
      </c>
      <c r="B58" s="60" t="s">
        <v>153</v>
      </c>
      <c r="C58" s="60">
        <v>329</v>
      </c>
      <c r="D58" s="248"/>
      <c r="E58" s="253"/>
      <c r="F58" s="43" t="s">
        <v>154</v>
      </c>
      <c r="G58" s="44" t="s">
        <v>165</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c r="AP58" s="43"/>
    </row>
    <row r="59" spans="1:42" s="1" customFormat="1" ht="75" hidden="1">
      <c r="A59" s="43" t="s">
        <v>152</v>
      </c>
      <c r="B59" s="60" t="s">
        <v>153</v>
      </c>
      <c r="C59" s="60">
        <v>329</v>
      </c>
      <c r="D59" s="248"/>
      <c r="E59" s="253"/>
      <c r="F59" s="43" t="s">
        <v>154</v>
      </c>
      <c r="G59" s="44" t="s">
        <v>167</v>
      </c>
      <c r="H59" s="33">
        <v>0.1</v>
      </c>
      <c r="I59" s="24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c r="AP59" s="43"/>
    </row>
    <row r="60" spans="1:42" s="1" customFormat="1" ht="75" hidden="1">
      <c r="A60" s="43" t="s">
        <v>152</v>
      </c>
      <c r="B60" s="60" t="s">
        <v>153</v>
      </c>
      <c r="C60" s="60">
        <v>329</v>
      </c>
      <c r="D60" s="248"/>
      <c r="E60" s="253"/>
      <c r="F60" s="43" t="s">
        <v>154</v>
      </c>
      <c r="G60" s="44" t="s">
        <v>169</v>
      </c>
      <c r="H60" s="33">
        <v>0.2</v>
      </c>
      <c r="I60" s="24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c r="AP60" s="43"/>
    </row>
    <row r="61" spans="1:42" s="1" customFormat="1" ht="75" hidden="1">
      <c r="A61" s="43" t="s">
        <v>152</v>
      </c>
      <c r="B61" s="60" t="s">
        <v>153</v>
      </c>
      <c r="C61" s="60">
        <v>329</v>
      </c>
      <c r="D61" s="248"/>
      <c r="E61" s="253"/>
      <c r="F61" s="43" t="s">
        <v>154</v>
      </c>
      <c r="G61" s="43" t="s">
        <v>171</v>
      </c>
      <c r="H61" s="33">
        <v>0.1</v>
      </c>
      <c r="I61" s="24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c r="AP61" s="43"/>
    </row>
    <row r="62" spans="1:42" s="1" customFormat="1" ht="75" hidden="1">
      <c r="A62" s="43" t="s">
        <v>152</v>
      </c>
      <c r="B62" s="60" t="s">
        <v>153</v>
      </c>
      <c r="C62" s="60">
        <v>329</v>
      </c>
      <c r="D62" s="60" t="s">
        <v>70</v>
      </c>
      <c r="E62" s="60" t="s">
        <v>70</v>
      </c>
      <c r="F62" s="43" t="s">
        <v>175</v>
      </c>
      <c r="G62" s="43" t="s">
        <v>176</v>
      </c>
      <c r="H62" s="33">
        <v>0.5</v>
      </c>
      <c r="I62" s="265">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177</v>
      </c>
      <c r="AL62" s="43" t="s">
        <v>157</v>
      </c>
      <c r="AM62" s="43" t="s">
        <v>158</v>
      </c>
      <c r="AN62" s="43" t="s">
        <v>159</v>
      </c>
      <c r="AO62" s="43" t="s">
        <v>160</v>
      </c>
      <c r="AP62" s="43"/>
    </row>
    <row r="63" spans="1:42" s="1" customFormat="1" ht="75" hidden="1">
      <c r="A63" s="43" t="s">
        <v>152</v>
      </c>
      <c r="B63" s="60" t="s">
        <v>153</v>
      </c>
      <c r="C63" s="60">
        <v>329</v>
      </c>
      <c r="D63" s="60" t="s">
        <v>70</v>
      </c>
      <c r="E63" s="60" t="s">
        <v>70</v>
      </c>
      <c r="F63" s="43" t="s">
        <v>175</v>
      </c>
      <c r="G63" s="43" t="s">
        <v>178</v>
      </c>
      <c r="H63" s="33">
        <v>0.5</v>
      </c>
      <c r="I63" s="267"/>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33"/>
      <c r="AH63" s="31">
        <f t="shared" si="0"/>
        <v>0.99999999999999978</v>
      </c>
      <c r="AI63" s="64">
        <v>44928</v>
      </c>
      <c r="AJ63" s="64">
        <v>45291</v>
      </c>
      <c r="AK63" s="43" t="s">
        <v>179</v>
      </c>
      <c r="AL63" s="43" t="s">
        <v>157</v>
      </c>
      <c r="AM63" s="43" t="s">
        <v>158</v>
      </c>
      <c r="AN63" s="43" t="s">
        <v>159</v>
      </c>
      <c r="AO63" s="43" t="s">
        <v>160</v>
      </c>
      <c r="AP63" s="43"/>
    </row>
    <row r="64" spans="1:42" s="1" customFormat="1" ht="60" hidden="1">
      <c r="A64" s="43" t="s">
        <v>40</v>
      </c>
      <c r="B64" s="60" t="s">
        <v>41</v>
      </c>
      <c r="C64" s="60">
        <v>528</v>
      </c>
      <c r="D64" s="60" t="s">
        <v>70</v>
      </c>
      <c r="E64" s="60" t="s">
        <v>70</v>
      </c>
      <c r="F64" s="44" t="s">
        <v>721</v>
      </c>
      <c r="G64" s="44" t="s">
        <v>180</v>
      </c>
      <c r="H64" s="31">
        <v>0.2</v>
      </c>
      <c r="I64" s="246">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row>
    <row r="65" spans="1:42" s="1" customFormat="1" ht="78" hidden="1" customHeight="1">
      <c r="A65" s="43" t="s">
        <v>40</v>
      </c>
      <c r="B65" s="60" t="s">
        <v>41</v>
      </c>
      <c r="C65" s="60">
        <v>528</v>
      </c>
      <c r="D65" s="60" t="s">
        <v>70</v>
      </c>
      <c r="E65" s="60" t="s">
        <v>70</v>
      </c>
      <c r="F65" s="44" t="s">
        <v>721</v>
      </c>
      <c r="G65" s="44" t="s">
        <v>185</v>
      </c>
      <c r="H65" s="31">
        <v>0.2</v>
      </c>
      <c r="I65" s="24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row>
    <row r="66" spans="1:42" s="1" customFormat="1" ht="60" hidden="1">
      <c r="A66" s="43" t="s">
        <v>40</v>
      </c>
      <c r="B66" s="60" t="s">
        <v>41</v>
      </c>
      <c r="C66" s="60">
        <v>528</v>
      </c>
      <c r="D66" s="60" t="s">
        <v>70</v>
      </c>
      <c r="E66" s="60" t="s">
        <v>70</v>
      </c>
      <c r="F66" s="44" t="s">
        <v>721</v>
      </c>
      <c r="G66" s="44" t="s">
        <v>187</v>
      </c>
      <c r="H66" s="31">
        <v>0.1</v>
      </c>
      <c r="I66" s="24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row>
    <row r="67" spans="1:42" s="1" customFormat="1" ht="136.5" hidden="1" customHeight="1">
      <c r="A67" s="43" t="s">
        <v>40</v>
      </c>
      <c r="B67" s="60" t="s">
        <v>41</v>
      </c>
      <c r="C67" s="60">
        <v>528</v>
      </c>
      <c r="D67" s="60" t="s">
        <v>70</v>
      </c>
      <c r="E67" s="60" t="s">
        <v>70</v>
      </c>
      <c r="F67" s="44" t="s">
        <v>721</v>
      </c>
      <c r="G67" s="44" t="s">
        <v>189</v>
      </c>
      <c r="H67" s="31">
        <v>0.2</v>
      </c>
      <c r="I67" s="24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row>
    <row r="68" spans="1:42" s="1" customFormat="1" ht="90" hidden="1">
      <c r="A68" s="43" t="s">
        <v>40</v>
      </c>
      <c r="B68" s="60" t="s">
        <v>41</v>
      </c>
      <c r="C68" s="60">
        <v>528</v>
      </c>
      <c r="D68" s="60" t="s">
        <v>70</v>
      </c>
      <c r="E68" s="60" t="s">
        <v>70</v>
      </c>
      <c r="F68" s="44" t="s">
        <v>721</v>
      </c>
      <c r="G68" s="44" t="s">
        <v>191</v>
      </c>
      <c r="H68" s="31">
        <v>0.1</v>
      </c>
      <c r="I68" s="246"/>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row>
    <row r="69" spans="1:42" s="1" customFormat="1" ht="60" hidden="1">
      <c r="A69" s="43" t="s">
        <v>40</v>
      </c>
      <c r="B69" s="60" t="s">
        <v>41</v>
      </c>
      <c r="C69" s="60">
        <v>528</v>
      </c>
      <c r="D69" s="60" t="s">
        <v>70</v>
      </c>
      <c r="E69" s="60" t="s">
        <v>70</v>
      </c>
      <c r="F69" s="44" t="s">
        <v>721</v>
      </c>
      <c r="G69" s="44" t="s">
        <v>193</v>
      </c>
      <c r="H69" s="31">
        <v>0.1</v>
      </c>
      <c r="I69" s="246"/>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row>
    <row r="70" spans="1:42" s="1" customFormat="1" ht="60" hidden="1">
      <c r="A70" s="43" t="s">
        <v>40</v>
      </c>
      <c r="B70" s="60" t="s">
        <v>41</v>
      </c>
      <c r="C70" s="60">
        <v>528</v>
      </c>
      <c r="D70" s="60" t="s">
        <v>70</v>
      </c>
      <c r="E70" s="60" t="s">
        <v>70</v>
      </c>
      <c r="F70" s="44" t="s">
        <v>721</v>
      </c>
      <c r="G70" s="44" t="s">
        <v>194</v>
      </c>
      <c r="H70" s="31">
        <v>0.1</v>
      </c>
      <c r="I70" s="246"/>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row>
    <row r="71" spans="1:42" s="1" customFormat="1" ht="75" hidden="1">
      <c r="A71" s="43" t="s">
        <v>40</v>
      </c>
      <c r="B71" s="60" t="s">
        <v>41</v>
      </c>
      <c r="C71" s="60">
        <v>528</v>
      </c>
      <c r="D71" s="60">
        <v>1</v>
      </c>
      <c r="E71" s="60" t="s">
        <v>70</v>
      </c>
      <c r="F71" s="43" t="s">
        <v>196</v>
      </c>
      <c r="G71" s="43" t="s">
        <v>197</v>
      </c>
      <c r="H71" s="63">
        <v>0.5</v>
      </c>
      <c r="I71" s="250">
        <v>1</v>
      </c>
      <c r="J71" s="63"/>
      <c r="K71" s="60"/>
      <c r="L71" s="63">
        <v>0.09</v>
      </c>
      <c r="M71" s="60"/>
      <c r="N71" s="63">
        <v>0.09</v>
      </c>
      <c r="O71" s="60"/>
      <c r="P71" s="63">
        <v>0.09</v>
      </c>
      <c r="Q71" s="60"/>
      <c r="R71" s="63">
        <v>0.09</v>
      </c>
      <c r="S71" s="60"/>
      <c r="T71" s="63">
        <v>0.09</v>
      </c>
      <c r="U71" s="60"/>
      <c r="V71" s="63">
        <v>0.09</v>
      </c>
      <c r="W71" s="60"/>
      <c r="X71" s="63">
        <v>0.09</v>
      </c>
      <c r="Y71" s="60"/>
      <c r="Z71" s="63">
        <v>0.1</v>
      </c>
      <c r="AA71" s="60"/>
      <c r="AB71" s="63">
        <v>0.09</v>
      </c>
      <c r="AC71" s="60"/>
      <c r="AD71" s="63">
        <v>0.09</v>
      </c>
      <c r="AE71" s="60"/>
      <c r="AF71" s="63">
        <v>0.09</v>
      </c>
      <c r="AG71" s="60"/>
      <c r="AH71" s="31">
        <f t="shared" si="0"/>
        <v>0.99999999999999978</v>
      </c>
      <c r="AI71" s="64">
        <v>44958</v>
      </c>
      <c r="AJ71" s="64">
        <v>45291</v>
      </c>
      <c r="AK71" s="43" t="s">
        <v>198</v>
      </c>
      <c r="AL71" s="43" t="s">
        <v>541</v>
      </c>
      <c r="AM71" s="43" t="s">
        <v>199</v>
      </c>
      <c r="AN71" s="43" t="s">
        <v>200</v>
      </c>
      <c r="AO71" s="43" t="s">
        <v>200</v>
      </c>
      <c r="AP71" s="43"/>
    </row>
    <row r="72" spans="1:42" s="1" customFormat="1" ht="91.5" hidden="1" customHeight="1">
      <c r="A72" s="43" t="s">
        <v>40</v>
      </c>
      <c r="B72" s="60" t="s">
        <v>41</v>
      </c>
      <c r="C72" s="60">
        <v>528</v>
      </c>
      <c r="D72" s="60">
        <v>1</v>
      </c>
      <c r="E72" s="60" t="s">
        <v>70</v>
      </c>
      <c r="F72" s="43" t="s">
        <v>196</v>
      </c>
      <c r="G72" s="43" t="s">
        <v>201</v>
      </c>
      <c r="H72" s="63">
        <v>0.5</v>
      </c>
      <c r="I72" s="250"/>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si="0"/>
        <v>1</v>
      </c>
      <c r="AI72" s="64">
        <v>44958</v>
      </c>
      <c r="AJ72" s="64">
        <v>45291</v>
      </c>
      <c r="AK72" s="43" t="s">
        <v>202</v>
      </c>
      <c r="AL72" s="43" t="s">
        <v>541</v>
      </c>
      <c r="AM72" s="43" t="s">
        <v>199</v>
      </c>
      <c r="AN72" s="43" t="s">
        <v>200</v>
      </c>
      <c r="AO72" s="43" t="s">
        <v>200</v>
      </c>
      <c r="AP72" s="43"/>
    </row>
    <row r="73" spans="1:42" s="1" customFormat="1" ht="75" hidden="1">
      <c r="A73" s="43" t="s">
        <v>40</v>
      </c>
      <c r="B73" s="60" t="s">
        <v>203</v>
      </c>
      <c r="C73" s="60">
        <v>424</v>
      </c>
      <c r="D73" s="60" t="s">
        <v>70</v>
      </c>
      <c r="E73" s="60" t="s">
        <v>70</v>
      </c>
      <c r="F73" s="44" t="s">
        <v>204</v>
      </c>
      <c r="G73" s="43" t="s">
        <v>205</v>
      </c>
      <c r="H73" s="63">
        <v>0.16669999999999999</v>
      </c>
      <c r="I73" s="250">
        <f>+H73+H74+H75+H76+H77+H78</f>
        <v>0.99999999999999989</v>
      </c>
      <c r="J73" s="60"/>
      <c r="K73" s="60"/>
      <c r="L73" s="60"/>
      <c r="M73" s="60"/>
      <c r="N73" s="63">
        <v>0.3</v>
      </c>
      <c r="O73" s="60"/>
      <c r="P73" s="60"/>
      <c r="Q73" s="60"/>
      <c r="R73" s="60"/>
      <c r="S73" s="60"/>
      <c r="T73" s="63">
        <v>0.4</v>
      </c>
      <c r="U73" s="60"/>
      <c r="V73" s="60"/>
      <c r="W73" s="60"/>
      <c r="X73" s="60"/>
      <c r="Y73" s="60"/>
      <c r="Z73" s="63">
        <v>0.15</v>
      </c>
      <c r="AA73" s="60"/>
      <c r="AB73" s="60"/>
      <c r="AC73" s="60"/>
      <c r="AD73" s="60"/>
      <c r="AE73" s="60"/>
      <c r="AF73" s="63">
        <v>0.15</v>
      </c>
      <c r="AG73" s="60"/>
      <c r="AH73" s="31">
        <f t="shared" si="0"/>
        <v>1</v>
      </c>
      <c r="AI73" s="64">
        <v>44986</v>
      </c>
      <c r="AJ73" s="64">
        <v>45291</v>
      </c>
      <c r="AK73" s="43" t="s">
        <v>206</v>
      </c>
      <c r="AL73" s="43" t="s">
        <v>618</v>
      </c>
      <c r="AM73" s="43" t="s">
        <v>207</v>
      </c>
      <c r="AN73" s="43" t="s">
        <v>712</v>
      </c>
      <c r="AO73" s="43" t="s">
        <v>785</v>
      </c>
      <c r="AP73" s="43"/>
    </row>
    <row r="74" spans="1:42" s="1" customFormat="1" ht="60" hidden="1">
      <c r="A74" s="43" t="s">
        <v>40</v>
      </c>
      <c r="B74" s="60" t="s">
        <v>203</v>
      </c>
      <c r="C74" s="60">
        <v>424</v>
      </c>
      <c r="D74" s="60" t="s">
        <v>70</v>
      </c>
      <c r="E74" s="60" t="s">
        <v>70</v>
      </c>
      <c r="F74" s="43" t="s">
        <v>204</v>
      </c>
      <c r="G74" s="43" t="s">
        <v>208</v>
      </c>
      <c r="H74" s="63">
        <v>0.1666</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209</v>
      </c>
      <c r="AL74" s="43" t="s">
        <v>618</v>
      </c>
      <c r="AM74" s="43" t="s">
        <v>207</v>
      </c>
      <c r="AN74" s="43" t="s">
        <v>712</v>
      </c>
      <c r="AO74" s="43" t="s">
        <v>785</v>
      </c>
      <c r="AP74" s="43"/>
    </row>
    <row r="75" spans="1:42" s="1" customFormat="1" ht="60" hidden="1">
      <c r="A75" s="43" t="s">
        <v>40</v>
      </c>
      <c r="B75" s="60" t="s">
        <v>203</v>
      </c>
      <c r="C75" s="60">
        <v>424</v>
      </c>
      <c r="D75" s="60" t="s">
        <v>70</v>
      </c>
      <c r="E75" s="60" t="s">
        <v>70</v>
      </c>
      <c r="F75" s="43" t="s">
        <v>204</v>
      </c>
      <c r="G75" s="43" t="s">
        <v>747</v>
      </c>
      <c r="H75" s="63">
        <v>0.1666</v>
      </c>
      <c r="I75" s="251"/>
      <c r="J75" s="60"/>
      <c r="K75" s="60"/>
      <c r="L75" s="60"/>
      <c r="M75" s="60"/>
      <c r="N75" s="60"/>
      <c r="O75" s="60"/>
      <c r="P75" s="60"/>
      <c r="Q75" s="60"/>
      <c r="R75" s="60"/>
      <c r="S75" s="60"/>
      <c r="T75" s="60"/>
      <c r="U75" s="60"/>
      <c r="V75" s="63">
        <v>0.5</v>
      </c>
      <c r="W75" s="60"/>
      <c r="X75" s="60"/>
      <c r="Y75" s="60"/>
      <c r="Z75" s="60"/>
      <c r="AA75" s="60"/>
      <c r="AB75" s="60"/>
      <c r="AC75" s="60"/>
      <c r="AD75" s="63">
        <v>0.5</v>
      </c>
      <c r="AE75" s="60"/>
      <c r="AF75" s="60"/>
      <c r="AG75" s="60"/>
      <c r="AH75" s="31">
        <f t="shared" si="0"/>
        <v>1</v>
      </c>
      <c r="AI75" s="64">
        <v>45108</v>
      </c>
      <c r="AJ75" s="64">
        <v>45260</v>
      </c>
      <c r="AK75" s="43" t="s">
        <v>210</v>
      </c>
      <c r="AL75" s="43" t="s">
        <v>618</v>
      </c>
      <c r="AM75" s="43" t="s">
        <v>207</v>
      </c>
      <c r="AN75" s="43" t="s">
        <v>712</v>
      </c>
      <c r="AO75" s="43" t="s">
        <v>785</v>
      </c>
      <c r="AP75" s="43"/>
    </row>
    <row r="76" spans="1:42" s="1" customFormat="1" ht="75" hidden="1">
      <c r="A76" s="43" t="s">
        <v>40</v>
      </c>
      <c r="B76" s="60" t="s">
        <v>203</v>
      </c>
      <c r="C76" s="60">
        <v>424</v>
      </c>
      <c r="D76" s="60" t="s">
        <v>70</v>
      </c>
      <c r="E76" s="60" t="s">
        <v>70</v>
      </c>
      <c r="F76" s="43" t="s">
        <v>204</v>
      </c>
      <c r="G76" s="43" t="s">
        <v>211</v>
      </c>
      <c r="H76" s="63">
        <v>0.16669999999999999</v>
      </c>
      <c r="I76" s="251"/>
      <c r="J76" s="60"/>
      <c r="K76" s="60"/>
      <c r="L76" s="60"/>
      <c r="M76" s="60"/>
      <c r="N76" s="60"/>
      <c r="O76" s="60"/>
      <c r="P76" s="60"/>
      <c r="Q76" s="60"/>
      <c r="R76" s="60"/>
      <c r="S76" s="60"/>
      <c r="T76" s="60"/>
      <c r="U76" s="60"/>
      <c r="V76" s="63">
        <v>0.3</v>
      </c>
      <c r="W76" s="60"/>
      <c r="X76" s="60"/>
      <c r="Y76" s="60"/>
      <c r="Z76" s="60"/>
      <c r="AA76" s="60"/>
      <c r="AB76" s="63">
        <v>0.7</v>
      </c>
      <c r="AC76" s="60"/>
      <c r="AD76" s="60"/>
      <c r="AE76" s="60"/>
      <c r="AF76" s="60"/>
      <c r="AG76" s="60"/>
      <c r="AH76" s="31">
        <f t="shared" si="0"/>
        <v>1</v>
      </c>
      <c r="AI76" s="64">
        <v>45108</v>
      </c>
      <c r="AJ76" s="64">
        <v>45229</v>
      </c>
      <c r="AK76" s="43" t="s">
        <v>212</v>
      </c>
      <c r="AL76" s="43" t="s">
        <v>618</v>
      </c>
      <c r="AM76" s="43" t="s">
        <v>207</v>
      </c>
      <c r="AN76" s="43" t="s">
        <v>712</v>
      </c>
      <c r="AO76" s="43" t="s">
        <v>785</v>
      </c>
      <c r="AP76" s="43"/>
    </row>
    <row r="77" spans="1:42" s="1" customFormat="1" ht="90" hidden="1">
      <c r="A77" s="43" t="s">
        <v>40</v>
      </c>
      <c r="B77" s="60" t="s">
        <v>203</v>
      </c>
      <c r="C77" s="60">
        <v>424</v>
      </c>
      <c r="D77" s="60" t="s">
        <v>70</v>
      </c>
      <c r="E77" s="60" t="s">
        <v>70</v>
      </c>
      <c r="F77" s="43" t="s">
        <v>204</v>
      </c>
      <c r="G77" s="43" t="s">
        <v>213</v>
      </c>
      <c r="H77" s="63">
        <v>0.16669999999999999</v>
      </c>
      <c r="I77" s="251"/>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214</v>
      </c>
      <c r="AL77" s="43" t="s">
        <v>618</v>
      </c>
      <c r="AM77" s="43" t="s">
        <v>207</v>
      </c>
      <c r="AN77" s="43" t="s">
        <v>712</v>
      </c>
      <c r="AO77" s="43" t="s">
        <v>785</v>
      </c>
      <c r="AP77" s="43"/>
    </row>
    <row r="78" spans="1:42" s="1" customFormat="1" ht="90" hidden="1">
      <c r="A78" s="43" t="s">
        <v>40</v>
      </c>
      <c r="B78" s="60" t="s">
        <v>203</v>
      </c>
      <c r="C78" s="60">
        <v>424</v>
      </c>
      <c r="D78" s="60" t="s">
        <v>70</v>
      </c>
      <c r="E78" s="60" t="s">
        <v>70</v>
      </c>
      <c r="F78" s="43" t="s">
        <v>204</v>
      </c>
      <c r="G78" s="43" t="s">
        <v>215</v>
      </c>
      <c r="H78" s="63">
        <v>0.16669999999999999</v>
      </c>
      <c r="I78" s="251"/>
      <c r="J78" s="60"/>
      <c r="K78" s="60"/>
      <c r="L78" s="60"/>
      <c r="M78" s="60"/>
      <c r="N78" s="63">
        <v>0.25</v>
      </c>
      <c r="O78" s="60"/>
      <c r="P78" s="60"/>
      <c r="Q78" s="60"/>
      <c r="R78" s="60"/>
      <c r="S78" s="60"/>
      <c r="T78" s="63">
        <v>0.25</v>
      </c>
      <c r="U78" s="60"/>
      <c r="V78" s="60"/>
      <c r="W78" s="60"/>
      <c r="X78" s="60"/>
      <c r="Y78" s="60"/>
      <c r="Z78" s="63">
        <v>0.25</v>
      </c>
      <c r="AA78" s="60"/>
      <c r="AB78" s="60"/>
      <c r="AC78" s="60"/>
      <c r="AD78" s="60"/>
      <c r="AE78" s="60"/>
      <c r="AF78" s="63">
        <v>0.25</v>
      </c>
      <c r="AG78" s="60"/>
      <c r="AH78" s="31">
        <f t="shared" si="0"/>
        <v>1</v>
      </c>
      <c r="AI78" s="64">
        <v>44986</v>
      </c>
      <c r="AJ78" s="64">
        <v>45291</v>
      </c>
      <c r="AK78" s="43" t="s">
        <v>216</v>
      </c>
      <c r="AL78" s="43" t="s">
        <v>618</v>
      </c>
      <c r="AM78" s="43" t="s">
        <v>207</v>
      </c>
      <c r="AN78" s="43" t="s">
        <v>712</v>
      </c>
      <c r="AO78" s="43" t="s">
        <v>785</v>
      </c>
      <c r="AP78" s="43"/>
    </row>
    <row r="79" spans="1:42" s="1" customFormat="1" ht="90.75" hidden="1" customHeight="1">
      <c r="A79" s="43" t="s">
        <v>217</v>
      </c>
      <c r="B79" s="60" t="s">
        <v>218</v>
      </c>
      <c r="C79" s="60">
        <v>27</v>
      </c>
      <c r="D79" s="261">
        <v>0.2</v>
      </c>
      <c r="E79" s="264">
        <v>175000000</v>
      </c>
      <c r="F79" s="43" t="s">
        <v>656</v>
      </c>
      <c r="G79" s="43" t="s">
        <v>219</v>
      </c>
      <c r="H79" s="63">
        <v>0.18</v>
      </c>
      <c r="I79" s="250">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ref="AH79:AH134" si="4">+J79+L79+N79+P79+R79+T79+V79+X79+Z79+AB79+AD79+AF79</f>
        <v>1.004</v>
      </c>
      <c r="AI79" s="64">
        <v>44958</v>
      </c>
      <c r="AJ79" s="64">
        <v>45260</v>
      </c>
      <c r="AK79" s="43" t="s">
        <v>220</v>
      </c>
      <c r="AL79" s="43" t="s">
        <v>221</v>
      </c>
      <c r="AM79" s="43" t="s">
        <v>222</v>
      </c>
      <c r="AN79" s="43" t="s">
        <v>748</v>
      </c>
      <c r="AO79" s="43" t="s">
        <v>223</v>
      </c>
      <c r="AP79" s="43"/>
    </row>
    <row r="80" spans="1:42" s="1" customFormat="1" ht="135" hidden="1">
      <c r="A80" s="43" t="s">
        <v>217</v>
      </c>
      <c r="B80" s="60" t="s">
        <v>218</v>
      </c>
      <c r="C80" s="60">
        <v>27</v>
      </c>
      <c r="D80" s="262"/>
      <c r="E80" s="256"/>
      <c r="F80" s="43" t="s">
        <v>656</v>
      </c>
      <c r="G80" s="43" t="s">
        <v>224</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4"/>
        <v>1.004</v>
      </c>
      <c r="AI80" s="64">
        <v>44958</v>
      </c>
      <c r="AJ80" s="64">
        <v>45260</v>
      </c>
      <c r="AK80" s="43" t="s">
        <v>225</v>
      </c>
      <c r="AL80" s="43" t="s">
        <v>221</v>
      </c>
      <c r="AM80" s="43" t="s">
        <v>222</v>
      </c>
      <c r="AN80" s="43" t="s">
        <v>748</v>
      </c>
      <c r="AO80" s="43" t="s">
        <v>223</v>
      </c>
      <c r="AP80" s="43"/>
    </row>
    <row r="81" spans="1:42" s="1" customFormat="1" ht="75" hidden="1">
      <c r="A81" s="43" t="s">
        <v>217</v>
      </c>
      <c r="B81" s="60" t="s">
        <v>218</v>
      </c>
      <c r="C81" s="60">
        <v>27</v>
      </c>
      <c r="D81" s="262"/>
      <c r="E81" s="256"/>
      <c r="F81" s="43" t="s">
        <v>656</v>
      </c>
      <c r="G81" s="43" t="s">
        <v>226</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227</v>
      </c>
      <c r="AL81" s="43" t="s">
        <v>221</v>
      </c>
      <c r="AM81" s="43" t="s">
        <v>222</v>
      </c>
      <c r="AN81" s="43" t="s">
        <v>748</v>
      </c>
      <c r="AO81" s="43" t="s">
        <v>223</v>
      </c>
      <c r="AP81" s="43"/>
    </row>
    <row r="82" spans="1:42" s="1" customFormat="1" ht="75" hidden="1">
      <c r="A82" s="43" t="s">
        <v>217</v>
      </c>
      <c r="B82" s="60" t="s">
        <v>218</v>
      </c>
      <c r="C82" s="60">
        <v>27</v>
      </c>
      <c r="D82" s="262"/>
      <c r="E82" s="256"/>
      <c r="F82" s="43" t="s">
        <v>656</v>
      </c>
      <c r="G82" s="43" t="s">
        <v>228</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4"/>
        <v>1.004</v>
      </c>
      <c r="AI82" s="64">
        <v>44958</v>
      </c>
      <c r="AJ82" s="64">
        <v>45260</v>
      </c>
      <c r="AK82" s="43" t="s">
        <v>225</v>
      </c>
      <c r="AL82" s="43" t="s">
        <v>221</v>
      </c>
      <c r="AM82" s="43" t="s">
        <v>222</v>
      </c>
      <c r="AN82" s="43" t="s">
        <v>748</v>
      </c>
      <c r="AO82" s="43" t="s">
        <v>223</v>
      </c>
      <c r="AP82" s="43"/>
    </row>
    <row r="83" spans="1:42" s="1" customFormat="1" ht="90" hidden="1">
      <c r="A83" s="43" t="s">
        <v>217</v>
      </c>
      <c r="B83" s="60" t="s">
        <v>218</v>
      </c>
      <c r="C83" s="60">
        <v>27</v>
      </c>
      <c r="D83" s="262"/>
      <c r="E83" s="256"/>
      <c r="F83" s="43" t="s">
        <v>656</v>
      </c>
      <c r="G83" s="43" t="s">
        <v>229</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+J83+L83+N83+P83+R83+T83+V83+X83+Z83+AB83+AD83+AF83</f>
        <v>1.004</v>
      </c>
      <c r="AI83" s="64">
        <v>44958</v>
      </c>
      <c r="AJ83" s="64">
        <v>45260</v>
      </c>
      <c r="AK83" s="43" t="s">
        <v>230</v>
      </c>
      <c r="AL83" s="43" t="s">
        <v>221</v>
      </c>
      <c r="AM83" s="43" t="s">
        <v>222</v>
      </c>
      <c r="AN83" s="43" t="s">
        <v>748</v>
      </c>
      <c r="AO83" s="43" t="s">
        <v>223</v>
      </c>
      <c r="AP83" s="43"/>
    </row>
    <row r="84" spans="1:42" s="1" customFormat="1" ht="75" hidden="1">
      <c r="A84" s="43" t="s">
        <v>217</v>
      </c>
      <c r="B84" s="60" t="s">
        <v>218</v>
      </c>
      <c r="C84" s="60">
        <v>27</v>
      </c>
      <c r="D84" s="263"/>
      <c r="E84" s="257"/>
      <c r="F84" s="43" t="s">
        <v>656</v>
      </c>
      <c r="G84" s="43" t="s">
        <v>231</v>
      </c>
      <c r="H84" s="63">
        <v>0.1</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4"/>
        <v>1.004</v>
      </c>
      <c r="AI84" s="64">
        <v>44958</v>
      </c>
      <c r="AJ84" s="64">
        <v>45260</v>
      </c>
      <c r="AK84" s="43" t="s">
        <v>232</v>
      </c>
      <c r="AL84" s="43" t="s">
        <v>221</v>
      </c>
      <c r="AM84" s="43" t="s">
        <v>222</v>
      </c>
      <c r="AN84" s="43" t="s">
        <v>748</v>
      </c>
      <c r="AO84" s="43" t="s">
        <v>223</v>
      </c>
      <c r="AP84" s="43"/>
    </row>
    <row r="85" spans="1:42" s="1" customFormat="1" ht="75" hidden="1">
      <c r="A85" s="43" t="s">
        <v>217</v>
      </c>
      <c r="B85" s="60" t="s">
        <v>218</v>
      </c>
      <c r="C85" s="60">
        <v>27</v>
      </c>
      <c r="D85" s="60" t="s">
        <v>70</v>
      </c>
      <c r="E85" s="51" t="s">
        <v>70</v>
      </c>
      <c r="F85" s="43" t="s">
        <v>233</v>
      </c>
      <c r="G85" s="43" t="s">
        <v>234</v>
      </c>
      <c r="H85" s="63">
        <v>1</v>
      </c>
      <c r="I85" s="63">
        <f>+H85</f>
        <v>1</v>
      </c>
      <c r="J85" s="60"/>
      <c r="K85" s="60"/>
      <c r="L85" s="60"/>
      <c r="M85" s="60"/>
      <c r="N85" s="60"/>
      <c r="O85" s="60"/>
      <c r="P85" s="60"/>
      <c r="Q85" s="60"/>
      <c r="R85" s="60"/>
      <c r="S85" s="60"/>
      <c r="T85" s="60"/>
      <c r="U85" s="60"/>
      <c r="V85" s="33">
        <v>0.33329999999999999</v>
      </c>
      <c r="W85" s="60"/>
      <c r="X85" s="33">
        <v>0.33329999999999999</v>
      </c>
      <c r="Y85" s="60"/>
      <c r="Z85" s="33">
        <v>0.33329999999999999</v>
      </c>
      <c r="AA85" s="60"/>
      <c r="AB85" s="60"/>
      <c r="AC85" s="60"/>
      <c r="AD85" s="60"/>
      <c r="AE85" s="60"/>
      <c r="AF85" s="60"/>
      <c r="AG85" s="60"/>
      <c r="AH85" s="31">
        <f t="shared" si="4"/>
        <v>0.99990000000000001</v>
      </c>
      <c r="AI85" s="64">
        <v>45108</v>
      </c>
      <c r="AJ85" s="64">
        <v>45199</v>
      </c>
      <c r="AK85" s="43" t="s">
        <v>235</v>
      </c>
      <c r="AL85" s="43" t="s">
        <v>221</v>
      </c>
      <c r="AM85" s="43" t="s">
        <v>222</v>
      </c>
      <c r="AN85" s="43" t="s">
        <v>748</v>
      </c>
      <c r="AO85" s="43" t="s">
        <v>223</v>
      </c>
      <c r="AP85" s="43"/>
    </row>
    <row r="86" spans="1:42" s="1" customFormat="1" ht="75" hidden="1">
      <c r="A86" s="43" t="s">
        <v>152</v>
      </c>
      <c r="B86" s="60" t="s">
        <v>153</v>
      </c>
      <c r="C86" s="60">
        <v>325</v>
      </c>
      <c r="D86" s="247">
        <v>37</v>
      </c>
      <c r="E86" s="252">
        <v>450125201</v>
      </c>
      <c r="F86" s="44" t="s">
        <v>236</v>
      </c>
      <c r="G86" s="44" t="s">
        <v>237</v>
      </c>
      <c r="H86" s="31">
        <v>0.2</v>
      </c>
      <c r="I86" s="246">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4"/>
        <v>1</v>
      </c>
      <c r="AI86" s="62">
        <v>44958</v>
      </c>
      <c r="AJ86" s="62">
        <v>44985</v>
      </c>
      <c r="AK86" s="44" t="s">
        <v>238</v>
      </c>
      <c r="AL86" s="44" t="s">
        <v>239</v>
      </c>
      <c r="AM86" s="44" t="s">
        <v>240</v>
      </c>
      <c r="AN86" s="43" t="s">
        <v>241</v>
      </c>
      <c r="AO86" s="43" t="s">
        <v>160</v>
      </c>
      <c r="AP86" s="43"/>
    </row>
    <row r="87" spans="1:42" s="1" customFormat="1" ht="125.25" hidden="1" customHeight="1">
      <c r="A87" s="43" t="s">
        <v>152</v>
      </c>
      <c r="B87" s="60" t="s">
        <v>153</v>
      </c>
      <c r="C87" s="60">
        <v>325</v>
      </c>
      <c r="D87" s="248"/>
      <c r="E87" s="253"/>
      <c r="F87" s="44" t="s">
        <v>236</v>
      </c>
      <c r="G87" s="44" t="s">
        <v>242</v>
      </c>
      <c r="H87" s="31">
        <v>0.1</v>
      </c>
      <c r="I87" s="246"/>
      <c r="J87" s="60"/>
      <c r="K87" s="60"/>
      <c r="L87" s="60"/>
      <c r="M87" s="60"/>
      <c r="N87" s="31">
        <v>0.3</v>
      </c>
      <c r="O87" s="60"/>
      <c r="P87" s="31">
        <v>0.3</v>
      </c>
      <c r="Q87" s="60"/>
      <c r="R87" s="31">
        <v>0.4</v>
      </c>
      <c r="S87" s="60"/>
      <c r="T87" s="60"/>
      <c r="U87" s="60"/>
      <c r="V87" s="60"/>
      <c r="W87" s="60"/>
      <c r="X87" s="60"/>
      <c r="Y87" s="60"/>
      <c r="Z87" s="60"/>
      <c r="AA87" s="60"/>
      <c r="AB87" s="60"/>
      <c r="AC87" s="60"/>
      <c r="AD87" s="60"/>
      <c r="AE87" s="60"/>
      <c r="AF87" s="60"/>
      <c r="AG87" s="60"/>
      <c r="AH87" s="31">
        <f t="shared" si="4"/>
        <v>1</v>
      </c>
      <c r="AI87" s="62">
        <v>44986</v>
      </c>
      <c r="AJ87" s="62">
        <v>45077</v>
      </c>
      <c r="AK87" s="44" t="s">
        <v>243</v>
      </c>
      <c r="AL87" s="44" t="s">
        <v>239</v>
      </c>
      <c r="AM87" s="44" t="s">
        <v>240</v>
      </c>
      <c r="AN87" s="43" t="s">
        <v>241</v>
      </c>
      <c r="AO87" s="43" t="s">
        <v>160</v>
      </c>
      <c r="AP87" s="43"/>
    </row>
    <row r="88" spans="1:42" s="1" customFormat="1" ht="75" hidden="1">
      <c r="A88" s="43" t="s">
        <v>152</v>
      </c>
      <c r="B88" s="60" t="s">
        <v>153</v>
      </c>
      <c r="C88" s="60">
        <v>325</v>
      </c>
      <c r="D88" s="248"/>
      <c r="E88" s="253"/>
      <c r="F88" s="44" t="s">
        <v>236</v>
      </c>
      <c r="G88" s="44" t="s">
        <v>244</v>
      </c>
      <c r="H88" s="31">
        <v>0.05</v>
      </c>
      <c r="I88" s="246"/>
      <c r="J88" s="60"/>
      <c r="K88" s="60"/>
      <c r="L88" s="31">
        <v>0.3</v>
      </c>
      <c r="M88" s="60"/>
      <c r="N88" s="31">
        <v>0.3</v>
      </c>
      <c r="O88" s="60"/>
      <c r="P88" s="31">
        <v>0.4</v>
      </c>
      <c r="Q88" s="60"/>
      <c r="R88" s="60"/>
      <c r="S88" s="60"/>
      <c r="T88" s="60"/>
      <c r="U88" s="60"/>
      <c r="V88" s="60"/>
      <c r="W88" s="60"/>
      <c r="X88" s="60"/>
      <c r="Y88" s="60"/>
      <c r="Z88" s="60"/>
      <c r="AA88" s="60"/>
      <c r="AB88" s="60"/>
      <c r="AC88" s="60"/>
      <c r="AD88" s="60"/>
      <c r="AE88" s="60"/>
      <c r="AF88" s="60"/>
      <c r="AG88" s="60"/>
      <c r="AH88" s="31">
        <f t="shared" si="4"/>
        <v>1</v>
      </c>
      <c r="AI88" s="62">
        <v>44958</v>
      </c>
      <c r="AJ88" s="62">
        <v>45046</v>
      </c>
      <c r="AK88" s="44" t="s">
        <v>245</v>
      </c>
      <c r="AL88" s="44" t="s">
        <v>239</v>
      </c>
      <c r="AM88" s="44" t="s">
        <v>240</v>
      </c>
      <c r="AN88" s="43" t="s">
        <v>241</v>
      </c>
      <c r="AO88" s="43" t="s">
        <v>160</v>
      </c>
      <c r="AP88" s="43"/>
    </row>
    <row r="89" spans="1:42" s="1" customFormat="1" ht="75" hidden="1">
      <c r="A89" s="43" t="s">
        <v>152</v>
      </c>
      <c r="B89" s="60" t="s">
        <v>153</v>
      </c>
      <c r="C89" s="60">
        <v>325</v>
      </c>
      <c r="D89" s="248"/>
      <c r="E89" s="253"/>
      <c r="F89" s="44" t="s">
        <v>236</v>
      </c>
      <c r="G89" s="44" t="s">
        <v>246</v>
      </c>
      <c r="H89" s="31">
        <v>0.05</v>
      </c>
      <c r="I89" s="246"/>
      <c r="J89" s="60"/>
      <c r="K89" s="60"/>
      <c r="L89" s="60"/>
      <c r="M89" s="60"/>
      <c r="N89" s="60"/>
      <c r="O89" s="60"/>
      <c r="P89" s="60"/>
      <c r="Q89" s="60"/>
      <c r="R89" s="60"/>
      <c r="S89" s="60"/>
      <c r="T89" s="63">
        <v>0.5</v>
      </c>
      <c r="U89" s="60"/>
      <c r="V89" s="63">
        <v>0.5</v>
      </c>
      <c r="W89" s="60"/>
      <c r="X89" s="60"/>
      <c r="Y89" s="60"/>
      <c r="Z89" s="60"/>
      <c r="AA89" s="60"/>
      <c r="AB89" s="60"/>
      <c r="AC89" s="60"/>
      <c r="AD89" s="60"/>
      <c r="AE89" s="60"/>
      <c r="AF89" s="60"/>
      <c r="AG89" s="60"/>
      <c r="AH89" s="31">
        <f t="shared" si="4"/>
        <v>1</v>
      </c>
      <c r="AI89" s="62">
        <v>45078</v>
      </c>
      <c r="AJ89" s="62">
        <v>45138</v>
      </c>
      <c r="AK89" s="44" t="s">
        <v>247</v>
      </c>
      <c r="AL89" s="44" t="s">
        <v>239</v>
      </c>
      <c r="AM89" s="44" t="s">
        <v>240</v>
      </c>
      <c r="AN89" s="43" t="s">
        <v>241</v>
      </c>
      <c r="AO89" s="43" t="s">
        <v>160</v>
      </c>
      <c r="AP89" s="43"/>
    </row>
    <row r="90" spans="1:42" s="1" customFormat="1" ht="75" hidden="1">
      <c r="A90" s="43" t="s">
        <v>152</v>
      </c>
      <c r="B90" s="60" t="s">
        <v>153</v>
      </c>
      <c r="C90" s="60">
        <v>325</v>
      </c>
      <c r="D90" s="248"/>
      <c r="E90" s="253"/>
      <c r="F90" s="44" t="s">
        <v>236</v>
      </c>
      <c r="G90" s="44" t="s">
        <v>248</v>
      </c>
      <c r="H90" s="31">
        <v>0.1</v>
      </c>
      <c r="I90" s="246"/>
      <c r="J90" s="60"/>
      <c r="K90" s="60"/>
      <c r="L90" s="60"/>
      <c r="M90" s="60"/>
      <c r="N90" s="60"/>
      <c r="O90" s="60"/>
      <c r="P90" s="60"/>
      <c r="Q90" s="60"/>
      <c r="R90" s="60"/>
      <c r="S90" s="60"/>
      <c r="T90" s="60"/>
      <c r="U90" s="60"/>
      <c r="V90" s="60"/>
      <c r="W90" s="60"/>
      <c r="X90" s="60"/>
      <c r="Y90" s="60"/>
      <c r="Z90" s="31">
        <v>0.3</v>
      </c>
      <c r="AA90" s="60"/>
      <c r="AB90" s="31">
        <v>0.3</v>
      </c>
      <c r="AC90" s="60"/>
      <c r="AD90" s="31">
        <v>0.4</v>
      </c>
      <c r="AE90" s="60"/>
      <c r="AF90" s="60"/>
      <c r="AG90" s="60"/>
      <c r="AH90" s="31">
        <f t="shared" si="4"/>
        <v>1</v>
      </c>
      <c r="AI90" s="62">
        <v>45170</v>
      </c>
      <c r="AJ90" s="62">
        <v>45260</v>
      </c>
      <c r="AK90" s="44" t="s">
        <v>249</v>
      </c>
      <c r="AL90" s="44" t="s">
        <v>239</v>
      </c>
      <c r="AM90" s="44" t="s">
        <v>240</v>
      </c>
      <c r="AN90" s="43" t="s">
        <v>241</v>
      </c>
      <c r="AO90" s="43" t="s">
        <v>160</v>
      </c>
      <c r="AP90" s="43"/>
    </row>
    <row r="91" spans="1:42" s="1" customFormat="1" ht="75" hidden="1">
      <c r="A91" s="43" t="s">
        <v>152</v>
      </c>
      <c r="B91" s="60" t="s">
        <v>153</v>
      </c>
      <c r="C91" s="60">
        <v>325</v>
      </c>
      <c r="D91" s="248"/>
      <c r="E91" s="253"/>
      <c r="F91" s="44" t="s">
        <v>236</v>
      </c>
      <c r="G91" s="44" t="s">
        <v>250</v>
      </c>
      <c r="H91" s="31">
        <v>0.4</v>
      </c>
      <c r="I91" s="246"/>
      <c r="J91" s="60"/>
      <c r="K91" s="60"/>
      <c r="L91" s="60"/>
      <c r="M91" s="60"/>
      <c r="N91" s="60"/>
      <c r="O91" s="60"/>
      <c r="P91" s="60"/>
      <c r="Q91" s="60"/>
      <c r="R91" s="60"/>
      <c r="S91" s="60"/>
      <c r="T91" s="60"/>
      <c r="U91" s="60"/>
      <c r="V91" s="60"/>
      <c r="W91" s="60"/>
      <c r="X91" s="60"/>
      <c r="Y91" s="60"/>
      <c r="Z91" s="60"/>
      <c r="AA91" s="60"/>
      <c r="AB91" s="31">
        <v>0.3</v>
      </c>
      <c r="AC91" s="60"/>
      <c r="AD91" s="31">
        <v>0.3</v>
      </c>
      <c r="AE91" s="60"/>
      <c r="AF91" s="31">
        <v>0.4</v>
      </c>
      <c r="AG91" s="60"/>
      <c r="AH91" s="31">
        <f t="shared" si="4"/>
        <v>1</v>
      </c>
      <c r="AI91" s="62">
        <v>45200</v>
      </c>
      <c r="AJ91" s="62">
        <v>45290</v>
      </c>
      <c r="AK91" s="44" t="s">
        <v>251</v>
      </c>
      <c r="AL91" s="44" t="s">
        <v>239</v>
      </c>
      <c r="AM91" s="44" t="s">
        <v>240</v>
      </c>
      <c r="AN91" s="43" t="s">
        <v>241</v>
      </c>
      <c r="AO91" s="43" t="s">
        <v>160</v>
      </c>
      <c r="AP91" s="43"/>
    </row>
    <row r="92" spans="1:42" s="1" customFormat="1" ht="75" hidden="1">
      <c r="A92" s="43" t="s">
        <v>152</v>
      </c>
      <c r="B92" s="60" t="s">
        <v>153</v>
      </c>
      <c r="C92" s="60">
        <v>325</v>
      </c>
      <c r="D92" s="249"/>
      <c r="E92" s="253"/>
      <c r="F92" s="44" t="s">
        <v>236</v>
      </c>
      <c r="G92" s="44" t="s">
        <v>252</v>
      </c>
      <c r="H92" s="31">
        <v>0.1</v>
      </c>
      <c r="I92" s="246"/>
      <c r="J92" s="60"/>
      <c r="K92" s="60"/>
      <c r="L92" s="60"/>
      <c r="M92" s="60"/>
      <c r="N92" s="60"/>
      <c r="O92" s="60"/>
      <c r="P92" s="60"/>
      <c r="Q92" s="60"/>
      <c r="R92" s="60"/>
      <c r="S92" s="60"/>
      <c r="T92" s="60"/>
      <c r="U92" s="60"/>
      <c r="V92" s="60"/>
      <c r="W92" s="60"/>
      <c r="X92" s="60"/>
      <c r="Y92" s="60"/>
      <c r="Z92" s="60"/>
      <c r="AA92" s="60"/>
      <c r="AB92" s="60"/>
      <c r="AC92" s="60"/>
      <c r="AD92" s="60"/>
      <c r="AE92" s="60"/>
      <c r="AF92" s="63">
        <v>1</v>
      </c>
      <c r="AG92" s="60"/>
      <c r="AH92" s="31">
        <f t="shared" si="4"/>
        <v>1</v>
      </c>
      <c r="AI92" s="62">
        <v>45261</v>
      </c>
      <c r="AJ92" s="62">
        <v>45290</v>
      </c>
      <c r="AK92" s="44" t="s">
        <v>253</v>
      </c>
      <c r="AL92" s="44" t="s">
        <v>239</v>
      </c>
      <c r="AM92" s="44" t="s">
        <v>240</v>
      </c>
      <c r="AN92" s="43" t="s">
        <v>241</v>
      </c>
      <c r="AO92" s="43" t="s">
        <v>160</v>
      </c>
      <c r="AP92" s="43"/>
    </row>
    <row r="93" spans="1:42" s="1" customFormat="1" ht="75" hidden="1">
      <c r="A93" s="43" t="s">
        <v>152</v>
      </c>
      <c r="B93" s="60" t="s">
        <v>153</v>
      </c>
      <c r="C93" s="60">
        <v>328</v>
      </c>
      <c r="D93" s="247">
        <v>30</v>
      </c>
      <c r="E93" s="253"/>
      <c r="F93" s="44" t="s">
        <v>254</v>
      </c>
      <c r="G93" s="44" t="s">
        <v>255</v>
      </c>
      <c r="H93" s="31">
        <v>0.2</v>
      </c>
      <c r="I93" s="250">
        <v>1</v>
      </c>
      <c r="J93" s="60"/>
      <c r="K93" s="60"/>
      <c r="L93" s="60"/>
      <c r="M93" s="60"/>
      <c r="N93" s="63">
        <v>0.2</v>
      </c>
      <c r="O93" s="60"/>
      <c r="P93" s="63">
        <v>0.2</v>
      </c>
      <c r="Q93" s="60"/>
      <c r="R93" s="63">
        <v>0.2</v>
      </c>
      <c r="S93" s="60"/>
      <c r="T93" s="63">
        <v>0.1</v>
      </c>
      <c r="U93" s="60"/>
      <c r="V93" s="63">
        <v>0.1</v>
      </c>
      <c r="W93" s="60"/>
      <c r="X93" s="63">
        <v>0.1</v>
      </c>
      <c r="Y93" s="60"/>
      <c r="Z93" s="63">
        <v>0.1</v>
      </c>
      <c r="AA93" s="60"/>
      <c r="AB93" s="63"/>
      <c r="AC93" s="60"/>
      <c r="AD93" s="60"/>
      <c r="AE93" s="60"/>
      <c r="AF93" s="63"/>
      <c r="AG93" s="60"/>
      <c r="AH93" s="31">
        <f t="shared" si="4"/>
        <v>1</v>
      </c>
      <c r="AI93" s="62">
        <v>44986</v>
      </c>
      <c r="AJ93" s="62">
        <v>45199</v>
      </c>
      <c r="AK93" s="44" t="s">
        <v>256</v>
      </c>
      <c r="AL93" s="44" t="s">
        <v>239</v>
      </c>
      <c r="AM93" s="44" t="s">
        <v>240</v>
      </c>
      <c r="AN93" s="43" t="s">
        <v>241</v>
      </c>
      <c r="AO93" s="43" t="s">
        <v>160</v>
      </c>
      <c r="AP93" s="43"/>
    </row>
    <row r="94" spans="1:42" s="1" customFormat="1" ht="75" hidden="1">
      <c r="A94" s="43" t="s">
        <v>152</v>
      </c>
      <c r="B94" s="60" t="s">
        <v>153</v>
      </c>
      <c r="C94" s="60">
        <v>328</v>
      </c>
      <c r="D94" s="248"/>
      <c r="E94" s="253"/>
      <c r="F94" s="44" t="s">
        <v>254</v>
      </c>
      <c r="G94" s="44" t="s">
        <v>257</v>
      </c>
      <c r="H94" s="31">
        <v>0.05</v>
      </c>
      <c r="I94" s="251"/>
      <c r="J94" s="60"/>
      <c r="K94" s="60"/>
      <c r="L94" s="60"/>
      <c r="M94" s="60"/>
      <c r="N94" s="60"/>
      <c r="O94" s="60"/>
      <c r="P94" s="63">
        <v>0.2</v>
      </c>
      <c r="Q94" s="60"/>
      <c r="R94" s="63">
        <v>0.2</v>
      </c>
      <c r="S94" s="60"/>
      <c r="T94" s="63">
        <v>0.2</v>
      </c>
      <c r="U94" s="60"/>
      <c r="V94" s="63">
        <v>0.1</v>
      </c>
      <c r="W94" s="60"/>
      <c r="X94" s="63">
        <v>0.1</v>
      </c>
      <c r="Y94" s="60"/>
      <c r="Z94" s="63">
        <v>0.1</v>
      </c>
      <c r="AA94" s="60"/>
      <c r="AB94" s="63">
        <v>0.1</v>
      </c>
      <c r="AC94" s="60"/>
      <c r="AD94" s="60"/>
      <c r="AE94" s="60"/>
      <c r="AF94" s="63"/>
      <c r="AG94" s="60"/>
      <c r="AH94" s="31">
        <f t="shared" si="4"/>
        <v>1</v>
      </c>
      <c r="AI94" s="62">
        <v>45017</v>
      </c>
      <c r="AJ94" s="62">
        <v>45230</v>
      </c>
      <c r="AK94" s="44" t="s">
        <v>258</v>
      </c>
      <c r="AL94" s="44" t="s">
        <v>239</v>
      </c>
      <c r="AM94" s="44" t="s">
        <v>240</v>
      </c>
      <c r="AN94" s="43" t="s">
        <v>241</v>
      </c>
      <c r="AO94" s="43" t="s">
        <v>160</v>
      </c>
      <c r="AP94" s="43"/>
    </row>
    <row r="95" spans="1:42" s="1" customFormat="1" ht="75" hidden="1">
      <c r="A95" s="43" t="s">
        <v>152</v>
      </c>
      <c r="B95" s="60" t="s">
        <v>153</v>
      </c>
      <c r="C95" s="60">
        <v>328</v>
      </c>
      <c r="D95" s="248"/>
      <c r="E95" s="253"/>
      <c r="F95" s="44" t="s">
        <v>254</v>
      </c>
      <c r="G95" s="44" t="s">
        <v>259</v>
      </c>
      <c r="H95" s="31">
        <v>0.4</v>
      </c>
      <c r="I95" s="251"/>
      <c r="J95" s="60"/>
      <c r="K95" s="60"/>
      <c r="L95" s="60"/>
      <c r="M95" s="60"/>
      <c r="N95" s="63">
        <v>0.1</v>
      </c>
      <c r="O95" s="60"/>
      <c r="P95" s="63">
        <v>0.1</v>
      </c>
      <c r="Q95" s="60"/>
      <c r="R95" s="63">
        <v>0.1</v>
      </c>
      <c r="S95" s="60"/>
      <c r="T95" s="63">
        <v>0.1</v>
      </c>
      <c r="U95" s="60"/>
      <c r="V95" s="63">
        <v>0.1</v>
      </c>
      <c r="W95" s="60"/>
      <c r="X95" s="63">
        <v>0.1</v>
      </c>
      <c r="Y95" s="60"/>
      <c r="Z95" s="63">
        <v>0.1</v>
      </c>
      <c r="AA95" s="60"/>
      <c r="AB95" s="63">
        <v>0.1</v>
      </c>
      <c r="AC95" s="60"/>
      <c r="AD95" s="63">
        <v>0.1</v>
      </c>
      <c r="AE95" s="60"/>
      <c r="AF95" s="63">
        <v>0.1</v>
      </c>
      <c r="AG95" s="60"/>
      <c r="AH95" s="31">
        <f t="shared" si="4"/>
        <v>0.99999999999999989</v>
      </c>
      <c r="AI95" s="62">
        <v>44986</v>
      </c>
      <c r="AJ95" s="62">
        <v>45290</v>
      </c>
      <c r="AK95" s="44" t="s">
        <v>260</v>
      </c>
      <c r="AL95" s="44" t="s">
        <v>239</v>
      </c>
      <c r="AM95" s="44" t="s">
        <v>240</v>
      </c>
      <c r="AN95" s="43" t="s">
        <v>241</v>
      </c>
      <c r="AO95" s="43" t="s">
        <v>160</v>
      </c>
      <c r="AP95" s="43"/>
    </row>
    <row r="96" spans="1:42" s="1" customFormat="1" ht="75" hidden="1">
      <c r="A96" s="43" t="s">
        <v>152</v>
      </c>
      <c r="B96" s="60" t="s">
        <v>153</v>
      </c>
      <c r="C96" s="60">
        <v>328</v>
      </c>
      <c r="D96" s="248"/>
      <c r="E96" s="253"/>
      <c r="F96" s="44" t="s">
        <v>254</v>
      </c>
      <c r="G96" s="44" t="s">
        <v>261</v>
      </c>
      <c r="H96" s="31">
        <v>0.3</v>
      </c>
      <c r="I96" s="251"/>
      <c r="J96" s="60"/>
      <c r="K96" s="60"/>
      <c r="L96" s="60"/>
      <c r="M96" s="60"/>
      <c r="N96" s="60"/>
      <c r="O96" s="60"/>
      <c r="P96" s="60"/>
      <c r="Q96" s="60"/>
      <c r="R96" s="60"/>
      <c r="S96" s="60"/>
      <c r="T96" s="63">
        <v>0.2</v>
      </c>
      <c r="U96" s="60"/>
      <c r="V96" s="63">
        <v>0.2</v>
      </c>
      <c r="W96" s="60"/>
      <c r="X96" s="63">
        <v>0.2</v>
      </c>
      <c r="Y96" s="60"/>
      <c r="Z96" s="63">
        <v>0.2</v>
      </c>
      <c r="AA96" s="60"/>
      <c r="AB96" s="63">
        <v>0.2</v>
      </c>
      <c r="AC96" s="60"/>
      <c r="AD96" s="60"/>
      <c r="AE96" s="60"/>
      <c r="AF96" s="63"/>
      <c r="AG96" s="60"/>
      <c r="AH96" s="31">
        <f t="shared" si="4"/>
        <v>1</v>
      </c>
      <c r="AI96" s="62">
        <v>45078</v>
      </c>
      <c r="AJ96" s="62">
        <v>45230</v>
      </c>
      <c r="AK96" s="44" t="s">
        <v>262</v>
      </c>
      <c r="AL96" s="44" t="s">
        <v>239</v>
      </c>
      <c r="AM96" s="44" t="s">
        <v>240</v>
      </c>
      <c r="AN96" s="43" t="s">
        <v>241</v>
      </c>
      <c r="AO96" s="43" t="s">
        <v>160</v>
      </c>
      <c r="AP96" s="43"/>
    </row>
    <row r="97" spans="1:42" s="1" customFormat="1" ht="75" hidden="1">
      <c r="A97" s="43" t="s">
        <v>152</v>
      </c>
      <c r="B97" s="60" t="s">
        <v>153</v>
      </c>
      <c r="C97" s="60">
        <v>328</v>
      </c>
      <c r="D97" s="249"/>
      <c r="E97" s="254"/>
      <c r="F97" s="44" t="s">
        <v>254</v>
      </c>
      <c r="G97" s="44" t="s">
        <v>263</v>
      </c>
      <c r="H97" s="31">
        <v>0.05</v>
      </c>
      <c r="I97" s="251"/>
      <c r="J97" s="60"/>
      <c r="K97" s="60"/>
      <c r="L97" s="60"/>
      <c r="M97" s="60"/>
      <c r="N97" s="60"/>
      <c r="O97" s="60"/>
      <c r="P97" s="60"/>
      <c r="Q97" s="60"/>
      <c r="R97" s="60"/>
      <c r="S97" s="60"/>
      <c r="T97" s="60"/>
      <c r="U97" s="60"/>
      <c r="V97" s="60"/>
      <c r="W97" s="60"/>
      <c r="X97" s="60"/>
      <c r="Y97" s="60"/>
      <c r="Z97" s="60"/>
      <c r="AA97" s="60"/>
      <c r="AB97" s="60"/>
      <c r="AC97" s="60"/>
      <c r="AD97" s="63">
        <v>1</v>
      </c>
      <c r="AE97" s="60"/>
      <c r="AF97" s="63"/>
      <c r="AG97" s="60"/>
      <c r="AH97" s="31">
        <f t="shared" si="4"/>
        <v>1</v>
      </c>
      <c r="AI97" s="62">
        <v>45231</v>
      </c>
      <c r="AJ97" s="62">
        <v>45260</v>
      </c>
      <c r="AK97" s="44" t="s">
        <v>264</v>
      </c>
      <c r="AL97" s="44" t="s">
        <v>239</v>
      </c>
      <c r="AM97" s="44" t="s">
        <v>240</v>
      </c>
      <c r="AN97" s="43" t="s">
        <v>241</v>
      </c>
      <c r="AO97" s="43" t="s">
        <v>160</v>
      </c>
      <c r="AP97" s="43"/>
    </row>
    <row r="98" spans="1:42" s="1" customFormat="1" ht="75" hidden="1">
      <c r="A98" s="43" t="s">
        <v>152</v>
      </c>
      <c r="B98" s="60" t="s">
        <v>153</v>
      </c>
      <c r="C98" s="60">
        <v>326</v>
      </c>
      <c r="D98" s="60" t="s">
        <v>70</v>
      </c>
      <c r="E98" s="60" t="s">
        <v>70</v>
      </c>
      <c r="F98" s="44" t="s">
        <v>265</v>
      </c>
      <c r="G98" s="44" t="s">
        <v>266</v>
      </c>
      <c r="H98" s="31">
        <v>0.11</v>
      </c>
      <c r="I98" s="250">
        <v>1</v>
      </c>
      <c r="J98" s="60"/>
      <c r="K98" s="60"/>
      <c r="L98" s="60"/>
      <c r="M98" s="60"/>
      <c r="N98" s="60"/>
      <c r="O98" s="60"/>
      <c r="P98" s="60"/>
      <c r="Q98" s="60"/>
      <c r="R98" s="63">
        <v>0.3</v>
      </c>
      <c r="S98" s="60"/>
      <c r="T98" s="60"/>
      <c r="U98" s="60"/>
      <c r="V98" s="60"/>
      <c r="W98" s="60"/>
      <c r="X98" s="60"/>
      <c r="Y98" s="60"/>
      <c r="Z98" s="63">
        <v>0.3</v>
      </c>
      <c r="AA98" s="60"/>
      <c r="AB98" s="60"/>
      <c r="AC98" s="60"/>
      <c r="AD98" s="60"/>
      <c r="AE98" s="60"/>
      <c r="AF98" s="63">
        <v>0.4</v>
      </c>
      <c r="AG98" s="60"/>
      <c r="AH98" s="31">
        <f t="shared" si="4"/>
        <v>1</v>
      </c>
      <c r="AI98" s="62">
        <v>45047</v>
      </c>
      <c r="AJ98" s="62">
        <v>45290</v>
      </c>
      <c r="AK98" s="44" t="s">
        <v>267</v>
      </c>
      <c r="AL98" s="44" t="s">
        <v>239</v>
      </c>
      <c r="AM98" s="44" t="s">
        <v>240</v>
      </c>
      <c r="AN98" s="43" t="s">
        <v>241</v>
      </c>
      <c r="AO98" s="25" t="s">
        <v>785</v>
      </c>
      <c r="AP98" s="25"/>
    </row>
    <row r="99" spans="1:42" s="1" customFormat="1" ht="75" hidden="1">
      <c r="A99" s="43" t="s">
        <v>152</v>
      </c>
      <c r="B99" s="60" t="s">
        <v>153</v>
      </c>
      <c r="C99" s="60">
        <v>326</v>
      </c>
      <c r="D99" s="60" t="s">
        <v>70</v>
      </c>
      <c r="E99" s="60" t="s">
        <v>70</v>
      </c>
      <c r="F99" s="44" t="s">
        <v>265</v>
      </c>
      <c r="G99" s="44" t="s">
        <v>268</v>
      </c>
      <c r="H99" s="31">
        <v>0.11</v>
      </c>
      <c r="I99" s="251"/>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60"/>
      <c r="AH99" s="31">
        <f t="shared" si="4"/>
        <v>1</v>
      </c>
      <c r="AI99" s="62">
        <v>44986</v>
      </c>
      <c r="AJ99" s="62">
        <v>45290</v>
      </c>
      <c r="AK99" s="44" t="s">
        <v>269</v>
      </c>
      <c r="AL99" s="44" t="s">
        <v>239</v>
      </c>
      <c r="AM99" s="44" t="s">
        <v>240</v>
      </c>
      <c r="AN99" s="43" t="s">
        <v>241</v>
      </c>
      <c r="AO99" s="25" t="s">
        <v>785</v>
      </c>
      <c r="AP99" s="25"/>
    </row>
    <row r="100" spans="1:42" s="1" customFormat="1" ht="75" hidden="1">
      <c r="A100" s="43" t="s">
        <v>152</v>
      </c>
      <c r="B100" s="60" t="s">
        <v>153</v>
      </c>
      <c r="C100" s="60">
        <v>326</v>
      </c>
      <c r="D100" s="60" t="s">
        <v>70</v>
      </c>
      <c r="E100" s="60" t="s">
        <v>70</v>
      </c>
      <c r="F100" s="44" t="s">
        <v>265</v>
      </c>
      <c r="G100" s="44" t="s">
        <v>270</v>
      </c>
      <c r="H100" s="31">
        <v>0.11</v>
      </c>
      <c r="I100" s="251"/>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60"/>
      <c r="AH100" s="31">
        <f t="shared" si="4"/>
        <v>0.99599999999999989</v>
      </c>
      <c r="AI100" s="62">
        <v>44927</v>
      </c>
      <c r="AJ100" s="62">
        <v>45290</v>
      </c>
      <c r="AK100" s="44" t="s">
        <v>271</v>
      </c>
      <c r="AL100" s="44" t="s">
        <v>239</v>
      </c>
      <c r="AM100" s="44" t="s">
        <v>240</v>
      </c>
      <c r="AN100" s="43" t="s">
        <v>241</v>
      </c>
      <c r="AO100" s="25" t="s">
        <v>785</v>
      </c>
      <c r="AP100" s="25"/>
    </row>
    <row r="101" spans="1:42" s="1" customFormat="1" ht="75" hidden="1">
      <c r="A101" s="43" t="s">
        <v>152</v>
      </c>
      <c r="B101" s="60" t="s">
        <v>153</v>
      </c>
      <c r="C101" s="60">
        <v>326</v>
      </c>
      <c r="D101" s="60" t="s">
        <v>70</v>
      </c>
      <c r="E101" s="60" t="s">
        <v>70</v>
      </c>
      <c r="F101" s="44" t="s">
        <v>265</v>
      </c>
      <c r="G101" s="44" t="s">
        <v>272</v>
      </c>
      <c r="H101" s="31">
        <v>0.12</v>
      </c>
      <c r="I101" s="251"/>
      <c r="J101" s="60"/>
      <c r="K101" s="60"/>
      <c r="L101" s="60"/>
      <c r="M101" s="60"/>
      <c r="N101" s="63">
        <v>0.25</v>
      </c>
      <c r="O101" s="60"/>
      <c r="P101" s="60"/>
      <c r="Q101" s="60"/>
      <c r="R101" s="60"/>
      <c r="S101" s="60"/>
      <c r="T101" s="63">
        <v>0.25</v>
      </c>
      <c r="U101" s="60"/>
      <c r="V101" s="60"/>
      <c r="W101" s="60"/>
      <c r="X101" s="60"/>
      <c r="Y101" s="60"/>
      <c r="Z101" s="63">
        <v>0.25</v>
      </c>
      <c r="AA101" s="60"/>
      <c r="AB101" s="60"/>
      <c r="AC101" s="60"/>
      <c r="AD101" s="60"/>
      <c r="AE101" s="60"/>
      <c r="AF101" s="63">
        <v>0.25</v>
      </c>
      <c r="AG101" s="60"/>
      <c r="AH101" s="31">
        <f t="shared" si="4"/>
        <v>1</v>
      </c>
      <c r="AI101" s="62">
        <v>44986</v>
      </c>
      <c r="AJ101" s="62">
        <v>45290</v>
      </c>
      <c r="AK101" s="44" t="s">
        <v>273</v>
      </c>
      <c r="AL101" s="44" t="s">
        <v>239</v>
      </c>
      <c r="AM101" s="44" t="s">
        <v>240</v>
      </c>
      <c r="AN101" s="43" t="s">
        <v>241</v>
      </c>
      <c r="AO101" s="25" t="s">
        <v>785</v>
      </c>
      <c r="AP101" s="25"/>
    </row>
    <row r="102" spans="1:42" s="1" customFormat="1" ht="75" hidden="1">
      <c r="A102" s="43" t="s">
        <v>152</v>
      </c>
      <c r="B102" s="60" t="s">
        <v>153</v>
      </c>
      <c r="C102" s="60">
        <v>326</v>
      </c>
      <c r="D102" s="60" t="s">
        <v>70</v>
      </c>
      <c r="E102" s="60" t="s">
        <v>70</v>
      </c>
      <c r="F102" s="44" t="s">
        <v>265</v>
      </c>
      <c r="G102" s="44" t="s">
        <v>274</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275</v>
      </c>
      <c r="AL102" s="44" t="s">
        <v>239</v>
      </c>
      <c r="AM102" s="44" t="s">
        <v>240</v>
      </c>
      <c r="AN102" s="43" t="s">
        <v>241</v>
      </c>
      <c r="AO102" s="25" t="s">
        <v>785</v>
      </c>
      <c r="AP102" s="25"/>
    </row>
    <row r="103" spans="1:42" s="1" customFormat="1" ht="75" hidden="1">
      <c r="A103" s="43" t="s">
        <v>152</v>
      </c>
      <c r="B103" s="60" t="s">
        <v>153</v>
      </c>
      <c r="C103" s="60">
        <v>326</v>
      </c>
      <c r="D103" s="60" t="s">
        <v>70</v>
      </c>
      <c r="E103" s="60" t="s">
        <v>70</v>
      </c>
      <c r="F103" s="44" t="s">
        <v>265</v>
      </c>
      <c r="G103" s="44" t="s">
        <v>276</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4" t="s">
        <v>277</v>
      </c>
      <c r="AL103" s="44" t="s">
        <v>239</v>
      </c>
      <c r="AM103" s="44" t="s">
        <v>240</v>
      </c>
      <c r="AN103" s="43" t="s">
        <v>241</v>
      </c>
      <c r="AO103" s="25" t="s">
        <v>785</v>
      </c>
      <c r="AP103" s="25"/>
    </row>
    <row r="104" spans="1:42" s="1" customFormat="1" ht="75" hidden="1">
      <c r="A104" s="43" t="s">
        <v>152</v>
      </c>
      <c r="B104" s="60" t="s">
        <v>153</v>
      </c>
      <c r="C104" s="60">
        <v>326</v>
      </c>
      <c r="D104" s="60" t="s">
        <v>70</v>
      </c>
      <c r="E104" s="60" t="s">
        <v>70</v>
      </c>
      <c r="F104" s="44" t="s">
        <v>265</v>
      </c>
      <c r="G104" s="44" t="s">
        <v>278</v>
      </c>
      <c r="H104" s="31">
        <v>0.11</v>
      </c>
      <c r="I104" s="251"/>
      <c r="J104" s="60"/>
      <c r="K104" s="60"/>
      <c r="L104" s="60"/>
      <c r="M104" s="60"/>
      <c r="N104" s="60"/>
      <c r="O104" s="60"/>
      <c r="P104" s="60"/>
      <c r="Q104" s="60"/>
      <c r="R104" s="63">
        <v>0.3</v>
      </c>
      <c r="S104" s="60"/>
      <c r="T104" s="60"/>
      <c r="U104" s="60"/>
      <c r="V104" s="60"/>
      <c r="W104" s="60"/>
      <c r="X104" s="60"/>
      <c r="Y104" s="60"/>
      <c r="Z104" s="63">
        <v>0.3</v>
      </c>
      <c r="AA104" s="60"/>
      <c r="AB104" s="60"/>
      <c r="AC104" s="60"/>
      <c r="AD104" s="60"/>
      <c r="AE104" s="60"/>
      <c r="AF104" s="63">
        <v>0.4</v>
      </c>
      <c r="AG104" s="60"/>
      <c r="AH104" s="31">
        <f t="shared" si="4"/>
        <v>1</v>
      </c>
      <c r="AI104" s="62">
        <v>45047</v>
      </c>
      <c r="AJ104" s="62">
        <v>45290</v>
      </c>
      <c r="AK104" s="44" t="s">
        <v>279</v>
      </c>
      <c r="AL104" s="44" t="s">
        <v>239</v>
      </c>
      <c r="AM104" s="44" t="s">
        <v>240</v>
      </c>
      <c r="AN104" s="43" t="s">
        <v>241</v>
      </c>
      <c r="AO104" s="25" t="s">
        <v>785</v>
      </c>
      <c r="AP104" s="25"/>
    </row>
    <row r="105" spans="1:42" s="1" customFormat="1" ht="90" hidden="1">
      <c r="A105" s="43" t="s">
        <v>152</v>
      </c>
      <c r="B105" s="60" t="s">
        <v>153</v>
      </c>
      <c r="C105" s="60">
        <v>326</v>
      </c>
      <c r="D105" s="60" t="s">
        <v>70</v>
      </c>
      <c r="E105" s="60" t="s">
        <v>70</v>
      </c>
      <c r="F105" s="44" t="s">
        <v>265</v>
      </c>
      <c r="G105" s="44" t="s">
        <v>280</v>
      </c>
      <c r="H105" s="31">
        <v>0.11</v>
      </c>
      <c r="I105" s="251"/>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4"/>
        <v>0.99999999999999989</v>
      </c>
      <c r="AI105" s="62">
        <v>44986</v>
      </c>
      <c r="AJ105" s="62">
        <v>45290</v>
      </c>
      <c r="AK105" s="44" t="s">
        <v>281</v>
      </c>
      <c r="AL105" s="44" t="s">
        <v>239</v>
      </c>
      <c r="AM105" s="44" t="s">
        <v>240</v>
      </c>
      <c r="AN105" s="43" t="s">
        <v>241</v>
      </c>
      <c r="AO105" s="25" t="s">
        <v>785</v>
      </c>
      <c r="AP105" s="25"/>
    </row>
    <row r="106" spans="1:42" s="1" customFormat="1" ht="75" hidden="1">
      <c r="A106" s="43" t="s">
        <v>152</v>
      </c>
      <c r="B106" s="60" t="s">
        <v>153</v>
      </c>
      <c r="C106" s="60">
        <v>326</v>
      </c>
      <c r="D106" s="60" t="s">
        <v>70</v>
      </c>
      <c r="E106" s="60" t="s">
        <v>70</v>
      </c>
      <c r="F106" s="44" t="s">
        <v>265</v>
      </c>
      <c r="G106" s="44" t="s">
        <v>282</v>
      </c>
      <c r="H106" s="31">
        <v>0.11</v>
      </c>
      <c r="I106" s="251"/>
      <c r="J106" s="60"/>
      <c r="K106" s="60"/>
      <c r="L106" s="60"/>
      <c r="M106" s="60"/>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60"/>
      <c r="AH106" s="31">
        <f t="shared" si="4"/>
        <v>0.99999999999999989</v>
      </c>
      <c r="AI106" s="62">
        <v>44986</v>
      </c>
      <c r="AJ106" s="62">
        <v>45290</v>
      </c>
      <c r="AK106" s="43" t="s">
        <v>283</v>
      </c>
      <c r="AL106" s="44" t="s">
        <v>239</v>
      </c>
      <c r="AM106" s="44" t="s">
        <v>240</v>
      </c>
      <c r="AN106" s="43" t="s">
        <v>241</v>
      </c>
      <c r="AO106" s="25" t="s">
        <v>785</v>
      </c>
      <c r="AP106" s="25"/>
    </row>
    <row r="107" spans="1:42" s="1" customFormat="1" ht="75" hidden="1">
      <c r="A107" s="43" t="s">
        <v>152</v>
      </c>
      <c r="B107" s="60" t="s">
        <v>153</v>
      </c>
      <c r="C107" s="60">
        <v>326</v>
      </c>
      <c r="D107" s="68">
        <v>1</v>
      </c>
      <c r="E107" s="258">
        <v>404990020</v>
      </c>
      <c r="F107" s="44" t="s">
        <v>284</v>
      </c>
      <c r="G107" s="44" t="s">
        <v>285</v>
      </c>
      <c r="H107" s="63">
        <v>1</v>
      </c>
      <c r="I107" s="63">
        <v>1</v>
      </c>
      <c r="J107" s="60"/>
      <c r="K107" s="60"/>
      <c r="L107" s="63">
        <v>0.05</v>
      </c>
      <c r="M107" s="60"/>
      <c r="N107" s="63">
        <v>0.05</v>
      </c>
      <c r="O107" s="60"/>
      <c r="P107" s="63">
        <v>0.15</v>
      </c>
      <c r="Q107" s="60"/>
      <c r="R107" s="63">
        <v>0.15</v>
      </c>
      <c r="S107" s="60"/>
      <c r="T107" s="63">
        <v>0.2</v>
      </c>
      <c r="U107" s="60"/>
      <c r="V107" s="63">
        <v>0.2</v>
      </c>
      <c r="W107" s="60"/>
      <c r="X107" s="63">
        <v>0.2</v>
      </c>
      <c r="Y107" s="60"/>
      <c r="Z107" s="63"/>
      <c r="AA107" s="60"/>
      <c r="AB107" s="63"/>
      <c r="AC107" s="60"/>
      <c r="AD107" s="60"/>
      <c r="AE107" s="60"/>
      <c r="AF107" s="60"/>
      <c r="AG107" s="60"/>
      <c r="AH107" s="31">
        <f t="shared" si="4"/>
        <v>1</v>
      </c>
      <c r="AI107" s="62">
        <v>44958</v>
      </c>
      <c r="AJ107" s="62">
        <v>45168</v>
      </c>
      <c r="AK107" s="44" t="s">
        <v>286</v>
      </c>
      <c r="AL107" s="44" t="s">
        <v>287</v>
      </c>
      <c r="AM107" s="43" t="s">
        <v>708</v>
      </c>
      <c r="AN107" s="43" t="s">
        <v>708</v>
      </c>
      <c r="AO107" s="43" t="s">
        <v>160</v>
      </c>
      <c r="AP107" s="43"/>
    </row>
    <row r="108" spans="1:42" s="1" customFormat="1" ht="90" hidden="1">
      <c r="A108" s="43" t="s">
        <v>152</v>
      </c>
      <c r="B108" s="60" t="s">
        <v>153</v>
      </c>
      <c r="C108" s="60">
        <v>326</v>
      </c>
      <c r="D108" s="68">
        <v>18</v>
      </c>
      <c r="E108" s="258"/>
      <c r="F108" s="44" t="s">
        <v>288</v>
      </c>
      <c r="G108" s="44" t="s">
        <v>812</v>
      </c>
      <c r="H108" s="63">
        <v>1</v>
      </c>
      <c r="I108" s="63">
        <v>1</v>
      </c>
      <c r="J108" s="63">
        <v>0.08</v>
      </c>
      <c r="K108" s="60"/>
      <c r="L108" s="63">
        <v>0.08</v>
      </c>
      <c r="M108" s="60"/>
      <c r="N108" s="63">
        <v>0.09</v>
      </c>
      <c r="O108" s="60"/>
      <c r="P108" s="63">
        <v>0.08</v>
      </c>
      <c r="Q108" s="60"/>
      <c r="R108" s="63">
        <v>0.08</v>
      </c>
      <c r="S108" s="60"/>
      <c r="T108" s="63">
        <v>0.09</v>
      </c>
      <c r="U108" s="60"/>
      <c r="V108" s="63">
        <v>0.08</v>
      </c>
      <c r="W108" s="60"/>
      <c r="X108" s="63">
        <v>0.08</v>
      </c>
      <c r="Y108" s="60"/>
      <c r="Z108" s="63">
        <v>0.09</v>
      </c>
      <c r="AA108" s="60"/>
      <c r="AB108" s="63">
        <v>0.08</v>
      </c>
      <c r="AC108" s="60"/>
      <c r="AD108" s="63">
        <v>0.08</v>
      </c>
      <c r="AE108" s="60"/>
      <c r="AF108" s="63">
        <v>0.09</v>
      </c>
      <c r="AG108" s="60"/>
      <c r="AH108" s="31">
        <f t="shared" si="4"/>
        <v>0.99999999999999978</v>
      </c>
      <c r="AI108" s="62">
        <v>44927</v>
      </c>
      <c r="AJ108" s="62">
        <v>45291</v>
      </c>
      <c r="AK108" s="43" t="s">
        <v>749</v>
      </c>
      <c r="AL108" s="44" t="s">
        <v>287</v>
      </c>
      <c r="AM108" s="43" t="s">
        <v>708</v>
      </c>
      <c r="AN108" s="43" t="s">
        <v>708</v>
      </c>
      <c r="AO108" s="43" t="s">
        <v>160</v>
      </c>
      <c r="AP108" s="43"/>
    </row>
    <row r="109" spans="1:42" s="1" customFormat="1" ht="101.25" hidden="1" customHeight="1">
      <c r="A109" s="43" t="s">
        <v>40</v>
      </c>
      <c r="B109" s="60" t="s">
        <v>290</v>
      </c>
      <c r="C109" s="60">
        <v>550</v>
      </c>
      <c r="D109" s="259">
        <v>1</v>
      </c>
      <c r="E109" s="260">
        <v>241217000</v>
      </c>
      <c r="F109" s="44" t="s">
        <v>291</v>
      </c>
      <c r="G109" s="44" t="s">
        <v>292</v>
      </c>
      <c r="H109" s="63">
        <v>0.15</v>
      </c>
      <c r="I109" s="250">
        <f>+H109+H110+H111+H112</f>
        <v>1</v>
      </c>
      <c r="J109" s="60"/>
      <c r="K109" s="60"/>
      <c r="L109" s="63"/>
      <c r="M109" s="60"/>
      <c r="N109" s="63">
        <v>0.5</v>
      </c>
      <c r="O109" s="60"/>
      <c r="P109" s="63">
        <v>0.5</v>
      </c>
      <c r="Q109" s="60"/>
      <c r="R109" s="33"/>
      <c r="S109" s="60"/>
      <c r="T109" s="63"/>
      <c r="U109" s="60"/>
      <c r="V109" s="63"/>
      <c r="W109" s="60"/>
      <c r="X109" s="63"/>
      <c r="Y109" s="60"/>
      <c r="Z109" s="63"/>
      <c r="AA109" s="60"/>
      <c r="AB109" s="63"/>
      <c r="AC109" s="60"/>
      <c r="AD109" s="60"/>
      <c r="AE109" s="60"/>
      <c r="AF109" s="60"/>
      <c r="AG109" s="60"/>
      <c r="AH109" s="31">
        <f t="shared" si="4"/>
        <v>1</v>
      </c>
      <c r="AI109" s="62">
        <v>44986</v>
      </c>
      <c r="AJ109" s="62">
        <v>45046</v>
      </c>
      <c r="AK109" s="44" t="s">
        <v>293</v>
      </c>
      <c r="AL109" s="44" t="s">
        <v>287</v>
      </c>
      <c r="AM109" s="43" t="s">
        <v>708</v>
      </c>
      <c r="AN109" s="43" t="s">
        <v>708</v>
      </c>
      <c r="AO109" s="43" t="s">
        <v>160</v>
      </c>
      <c r="AP109" s="43"/>
    </row>
    <row r="110" spans="1:42" s="1" customFormat="1" ht="102.75" hidden="1" customHeight="1">
      <c r="A110" s="43" t="s">
        <v>40</v>
      </c>
      <c r="B110" s="60" t="s">
        <v>290</v>
      </c>
      <c r="C110" s="60">
        <v>550</v>
      </c>
      <c r="D110" s="259"/>
      <c r="E110" s="260"/>
      <c r="F110" s="44" t="s">
        <v>291</v>
      </c>
      <c r="G110" s="44" t="s">
        <v>750</v>
      </c>
      <c r="H110" s="33">
        <v>0.45</v>
      </c>
      <c r="I110" s="250"/>
      <c r="J110" s="60"/>
      <c r="K110" s="60"/>
      <c r="L110" s="60"/>
      <c r="M110" s="60"/>
      <c r="N110" s="60"/>
      <c r="O110" s="60"/>
      <c r="P110" s="60"/>
      <c r="Q110" s="60"/>
      <c r="R110" s="63">
        <v>0.2</v>
      </c>
      <c r="S110" s="60"/>
      <c r="T110" s="63">
        <v>0.2</v>
      </c>
      <c r="U110" s="60"/>
      <c r="V110" s="63">
        <v>0.2</v>
      </c>
      <c r="W110" s="60"/>
      <c r="X110" s="63">
        <v>0.2</v>
      </c>
      <c r="Y110" s="60"/>
      <c r="Z110" s="63">
        <v>0.2</v>
      </c>
      <c r="AA110" s="60"/>
      <c r="AB110" s="60"/>
      <c r="AC110" s="60"/>
      <c r="AD110" s="33"/>
      <c r="AE110" s="60"/>
      <c r="AF110" s="60"/>
      <c r="AG110" s="60"/>
      <c r="AH110" s="31">
        <f t="shared" si="4"/>
        <v>1</v>
      </c>
      <c r="AI110" s="64">
        <v>45047</v>
      </c>
      <c r="AJ110" s="64">
        <v>45199</v>
      </c>
      <c r="AK110" s="44" t="s">
        <v>294</v>
      </c>
      <c r="AL110" s="44" t="s">
        <v>287</v>
      </c>
      <c r="AM110" s="43" t="s">
        <v>708</v>
      </c>
      <c r="AN110" s="43" t="s">
        <v>708</v>
      </c>
      <c r="AO110" s="43" t="s">
        <v>160</v>
      </c>
      <c r="AP110" s="43"/>
    </row>
    <row r="111" spans="1:42" s="1" customFormat="1" ht="78.75" hidden="1" customHeight="1">
      <c r="A111" s="43" t="s">
        <v>40</v>
      </c>
      <c r="B111" s="60" t="s">
        <v>290</v>
      </c>
      <c r="C111" s="60">
        <v>550</v>
      </c>
      <c r="D111" s="259"/>
      <c r="E111" s="260"/>
      <c r="F111" s="44" t="s">
        <v>291</v>
      </c>
      <c r="G111" s="44" t="s">
        <v>295</v>
      </c>
      <c r="H111" s="33">
        <v>0.2</v>
      </c>
      <c r="I111" s="250"/>
      <c r="J111" s="60"/>
      <c r="K111" s="60"/>
      <c r="L111" s="60"/>
      <c r="M111" s="60"/>
      <c r="N111" s="33">
        <v>0.25</v>
      </c>
      <c r="O111" s="60"/>
      <c r="P111" s="60"/>
      <c r="Q111" s="60"/>
      <c r="R111" s="60"/>
      <c r="S111" s="60"/>
      <c r="T111" s="33">
        <v>0.25</v>
      </c>
      <c r="U111" s="33"/>
      <c r="V111" s="33"/>
      <c r="W111" s="33"/>
      <c r="X111" s="33"/>
      <c r="Y111" s="33"/>
      <c r="Z111" s="33">
        <v>0.25</v>
      </c>
      <c r="AA111" s="33"/>
      <c r="AB111" s="33"/>
      <c r="AC111" s="33"/>
      <c r="AD111" s="33"/>
      <c r="AE111" s="33"/>
      <c r="AF111" s="33">
        <v>0.25</v>
      </c>
      <c r="AG111" s="60"/>
      <c r="AH111" s="31">
        <f t="shared" si="4"/>
        <v>1</v>
      </c>
      <c r="AI111" s="64">
        <v>44986</v>
      </c>
      <c r="AJ111" s="64">
        <v>45290</v>
      </c>
      <c r="AK111" s="70" t="s">
        <v>296</v>
      </c>
      <c r="AL111" s="44" t="s">
        <v>287</v>
      </c>
      <c r="AM111" s="43" t="s">
        <v>708</v>
      </c>
      <c r="AN111" s="43" t="s">
        <v>708</v>
      </c>
      <c r="AO111" s="43" t="s">
        <v>160</v>
      </c>
      <c r="AP111" s="43"/>
    </row>
    <row r="112" spans="1:42" s="1" customFormat="1" ht="75" hidden="1">
      <c r="A112" s="43" t="s">
        <v>40</v>
      </c>
      <c r="B112" s="60" t="s">
        <v>290</v>
      </c>
      <c r="C112" s="60">
        <v>550</v>
      </c>
      <c r="D112" s="259"/>
      <c r="E112" s="260"/>
      <c r="F112" s="44" t="s">
        <v>291</v>
      </c>
      <c r="G112" s="44" t="s">
        <v>297</v>
      </c>
      <c r="H112" s="33">
        <v>0.2</v>
      </c>
      <c r="I112" s="250"/>
      <c r="J112" s="60"/>
      <c r="K112" s="60"/>
      <c r="L112" s="60"/>
      <c r="M112" s="60"/>
      <c r="N112" s="60"/>
      <c r="O112" s="60"/>
      <c r="P112" s="60"/>
      <c r="Q112" s="60"/>
      <c r="R112" s="60"/>
      <c r="S112" s="60"/>
      <c r="T112" s="60"/>
      <c r="U112" s="60"/>
      <c r="V112" s="60"/>
      <c r="W112" s="60"/>
      <c r="X112" s="60"/>
      <c r="Y112" s="60"/>
      <c r="Z112" s="60"/>
      <c r="AA112" s="60"/>
      <c r="AB112" s="60"/>
      <c r="AC112" s="60"/>
      <c r="AD112" s="33">
        <v>1</v>
      </c>
      <c r="AE112" s="60"/>
      <c r="AF112" s="33"/>
      <c r="AG112" s="60"/>
      <c r="AH112" s="31">
        <f t="shared" si="4"/>
        <v>1</v>
      </c>
      <c r="AI112" s="64">
        <v>45231</v>
      </c>
      <c r="AJ112" s="64">
        <v>45260</v>
      </c>
      <c r="AK112" s="44" t="s">
        <v>298</v>
      </c>
      <c r="AL112" s="44" t="s">
        <v>287</v>
      </c>
      <c r="AM112" s="43" t="s">
        <v>708</v>
      </c>
      <c r="AN112" s="43" t="s">
        <v>708</v>
      </c>
      <c r="AO112" s="43" t="s">
        <v>160</v>
      </c>
      <c r="AP112" s="43"/>
    </row>
    <row r="113" spans="1:42" s="1" customFormat="1" ht="156" hidden="1" customHeight="1">
      <c r="A113" s="43" t="s">
        <v>40</v>
      </c>
      <c r="B113" s="60" t="s">
        <v>290</v>
      </c>
      <c r="C113" s="60">
        <v>550</v>
      </c>
      <c r="D113" s="53" t="s">
        <v>70</v>
      </c>
      <c r="E113" s="53" t="s">
        <v>70</v>
      </c>
      <c r="F113" s="44" t="s">
        <v>299</v>
      </c>
      <c r="G113" s="44" t="s">
        <v>300</v>
      </c>
      <c r="H113" s="33">
        <v>1</v>
      </c>
      <c r="I113" s="33">
        <f>+H113</f>
        <v>1</v>
      </c>
      <c r="J113" s="60"/>
      <c r="K113" s="60"/>
      <c r="L113" s="60"/>
      <c r="M113" s="60"/>
      <c r="N113" s="60"/>
      <c r="O113" s="60"/>
      <c r="P113" s="63">
        <v>0.1</v>
      </c>
      <c r="Q113" s="60"/>
      <c r="R113" s="63">
        <v>0.1</v>
      </c>
      <c r="S113" s="33"/>
      <c r="T113" s="63">
        <v>0.1</v>
      </c>
      <c r="U113" s="33"/>
      <c r="V113" s="63">
        <v>0.1</v>
      </c>
      <c r="W113" s="33"/>
      <c r="X113" s="63">
        <v>0.1</v>
      </c>
      <c r="Y113" s="33"/>
      <c r="Z113" s="63">
        <v>0.1</v>
      </c>
      <c r="AA113" s="33"/>
      <c r="AB113" s="63">
        <v>0.1</v>
      </c>
      <c r="AC113" s="33"/>
      <c r="AD113" s="63">
        <v>0.3</v>
      </c>
      <c r="AE113" s="33"/>
      <c r="AF113" s="63"/>
      <c r="AG113" s="60"/>
      <c r="AH113" s="31">
        <f t="shared" si="4"/>
        <v>1</v>
      </c>
      <c r="AI113" s="64">
        <v>45017</v>
      </c>
      <c r="AJ113" s="64">
        <v>45260</v>
      </c>
      <c r="AK113" s="44" t="s">
        <v>670</v>
      </c>
      <c r="AL113" s="44" t="s">
        <v>287</v>
      </c>
      <c r="AM113" s="43" t="s">
        <v>708</v>
      </c>
      <c r="AN113" s="43" t="s">
        <v>708</v>
      </c>
      <c r="AO113" s="43" t="s">
        <v>160</v>
      </c>
      <c r="AP113" s="43"/>
    </row>
    <row r="114" spans="1:42" s="1" customFormat="1" ht="120.75" hidden="1">
      <c r="A114" s="43" t="s">
        <v>152</v>
      </c>
      <c r="B114" s="60" t="s">
        <v>153</v>
      </c>
      <c r="C114" s="60">
        <v>329</v>
      </c>
      <c r="D114" s="247">
        <v>1</v>
      </c>
      <c r="E114" s="255">
        <v>1231006490</v>
      </c>
      <c r="F114" s="44" t="s">
        <v>301</v>
      </c>
      <c r="G114" s="44" t="s">
        <v>302</v>
      </c>
      <c r="H114" s="63">
        <v>0.3</v>
      </c>
      <c r="I114" s="246">
        <f>+H114+H115+H116</f>
        <v>1</v>
      </c>
      <c r="J114" s="33"/>
      <c r="K114" s="33"/>
      <c r="L114" s="33">
        <v>0.05</v>
      </c>
      <c r="M114" s="33"/>
      <c r="N114" s="33">
        <v>0.05</v>
      </c>
      <c r="O114" s="33"/>
      <c r="P114" s="33">
        <v>0.05</v>
      </c>
      <c r="Q114" s="33"/>
      <c r="R114" s="33">
        <v>0.15</v>
      </c>
      <c r="S114" s="33"/>
      <c r="T114" s="33">
        <v>0.05</v>
      </c>
      <c r="U114" s="33"/>
      <c r="V114" s="33">
        <v>0.05</v>
      </c>
      <c r="W114" s="33"/>
      <c r="X114" s="33">
        <v>0.15</v>
      </c>
      <c r="Y114" s="33"/>
      <c r="Z114" s="33">
        <v>0.15</v>
      </c>
      <c r="AA114" s="33"/>
      <c r="AB114" s="33">
        <v>0.05</v>
      </c>
      <c r="AC114" s="33"/>
      <c r="AD114" s="33">
        <v>0.05</v>
      </c>
      <c r="AE114" s="33"/>
      <c r="AF114" s="33">
        <v>0.2</v>
      </c>
      <c r="AG114" s="33"/>
      <c r="AH114" s="31">
        <f>+J114+L114+N114+P114+R114+T114+V114+X114+Z114+AB114+AD114+AF114</f>
        <v>1.0000000000000002</v>
      </c>
      <c r="AI114" s="64">
        <v>44958</v>
      </c>
      <c r="AJ114" s="64">
        <v>45260</v>
      </c>
      <c r="AK114" s="70" t="s">
        <v>751</v>
      </c>
      <c r="AL114" s="44" t="s">
        <v>287</v>
      </c>
      <c r="AM114" s="43" t="s">
        <v>708</v>
      </c>
      <c r="AN114" s="43" t="s">
        <v>708</v>
      </c>
      <c r="AO114" s="43" t="s">
        <v>160</v>
      </c>
      <c r="AP114" s="43"/>
    </row>
    <row r="115" spans="1:42" s="1" customFormat="1" ht="120.75" hidden="1">
      <c r="A115" s="43" t="s">
        <v>152</v>
      </c>
      <c r="B115" s="60" t="s">
        <v>153</v>
      </c>
      <c r="C115" s="60">
        <v>329</v>
      </c>
      <c r="D115" s="248"/>
      <c r="E115" s="256"/>
      <c r="F115" s="44" t="s">
        <v>301</v>
      </c>
      <c r="G115" s="71" t="s">
        <v>657</v>
      </c>
      <c r="H115" s="63">
        <v>0.3</v>
      </c>
      <c r="I115" s="246"/>
      <c r="J115" s="33"/>
      <c r="K115" s="33"/>
      <c r="L115" s="33"/>
      <c r="M115" s="33"/>
      <c r="N115" s="33">
        <v>0.05</v>
      </c>
      <c r="O115" s="33"/>
      <c r="P115" s="33">
        <v>0.05</v>
      </c>
      <c r="Q115" s="33"/>
      <c r="R115" s="33">
        <v>0.1</v>
      </c>
      <c r="S115" s="33"/>
      <c r="T115" s="33">
        <v>0.15</v>
      </c>
      <c r="U115" s="33"/>
      <c r="V115" s="33">
        <v>0.05</v>
      </c>
      <c r="W115" s="33"/>
      <c r="X115" s="33">
        <v>0.1</v>
      </c>
      <c r="Y115" s="33"/>
      <c r="Z115" s="33">
        <v>0.15</v>
      </c>
      <c r="AA115" s="33"/>
      <c r="AB115" s="33">
        <v>0.05</v>
      </c>
      <c r="AC115" s="33"/>
      <c r="AD115" s="33">
        <v>0.3</v>
      </c>
      <c r="AE115" s="33"/>
      <c r="AF115" s="33"/>
      <c r="AG115" s="33"/>
      <c r="AH115" s="31">
        <f t="shared" si="4"/>
        <v>1</v>
      </c>
      <c r="AI115" s="64">
        <v>44986</v>
      </c>
      <c r="AJ115" s="64">
        <v>45260</v>
      </c>
      <c r="AK115" s="44" t="s">
        <v>303</v>
      </c>
      <c r="AL115" s="44" t="s">
        <v>287</v>
      </c>
      <c r="AM115" s="43" t="s">
        <v>708</v>
      </c>
      <c r="AN115" s="43" t="s">
        <v>708</v>
      </c>
      <c r="AO115" s="43" t="s">
        <v>160</v>
      </c>
      <c r="AP115" s="43"/>
    </row>
    <row r="116" spans="1:42" s="1" customFormat="1" ht="120.75" hidden="1">
      <c r="A116" s="43" t="s">
        <v>152</v>
      </c>
      <c r="B116" s="60" t="s">
        <v>153</v>
      </c>
      <c r="C116" s="60">
        <v>329</v>
      </c>
      <c r="D116" s="249"/>
      <c r="E116" s="257"/>
      <c r="F116" s="44" t="s">
        <v>301</v>
      </c>
      <c r="G116" s="44" t="s">
        <v>304</v>
      </c>
      <c r="H116" s="63">
        <v>0.4</v>
      </c>
      <c r="I116" s="246"/>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33"/>
      <c r="AH116" s="31">
        <f>+J116+L116+N116+P116+R116+T116+V116+X116+Z116+AB116+AD116+AF116</f>
        <v>0.99999999999999978</v>
      </c>
      <c r="AI116" s="64">
        <v>44929</v>
      </c>
      <c r="AJ116" s="64">
        <v>45290</v>
      </c>
      <c r="AK116" s="43" t="s">
        <v>305</v>
      </c>
      <c r="AL116" s="44" t="s">
        <v>287</v>
      </c>
      <c r="AM116" s="43" t="s">
        <v>708</v>
      </c>
      <c r="AN116" s="43" t="s">
        <v>708</v>
      </c>
      <c r="AO116" s="43" t="s">
        <v>160</v>
      </c>
      <c r="AP116" s="43"/>
    </row>
    <row r="117" spans="1:42" s="1" customFormat="1" ht="152.25" hidden="1">
      <c r="A117" s="43" t="s">
        <v>152</v>
      </c>
      <c r="B117" s="60" t="s">
        <v>153</v>
      </c>
      <c r="C117" s="60">
        <v>329</v>
      </c>
      <c r="D117" s="60" t="s">
        <v>70</v>
      </c>
      <c r="E117" s="60" t="s">
        <v>70</v>
      </c>
      <c r="F117" s="44" t="s">
        <v>309</v>
      </c>
      <c r="G117" s="44" t="s">
        <v>310</v>
      </c>
      <c r="H117" s="63">
        <v>0.05</v>
      </c>
      <c r="I117" s="265"/>
      <c r="J117" s="33"/>
      <c r="K117" s="33"/>
      <c r="L117" s="33"/>
      <c r="M117" s="33"/>
      <c r="N117" s="33"/>
      <c r="O117" s="33"/>
      <c r="P117" s="33"/>
      <c r="Q117" s="33"/>
      <c r="R117" s="33"/>
      <c r="S117" s="33"/>
      <c r="T117" s="33"/>
      <c r="U117" s="33"/>
      <c r="V117" s="33"/>
      <c r="W117" s="33"/>
      <c r="X117" s="33"/>
      <c r="Y117" s="33"/>
      <c r="Z117" s="33">
        <v>0.3</v>
      </c>
      <c r="AA117" s="33"/>
      <c r="AB117" s="33">
        <v>0.7</v>
      </c>
      <c r="AC117" s="33"/>
      <c r="AD117" s="33"/>
      <c r="AE117" s="33"/>
      <c r="AF117" s="33"/>
      <c r="AG117" s="33"/>
      <c r="AH117" s="31">
        <f t="shared" si="4"/>
        <v>1</v>
      </c>
      <c r="AI117" s="64">
        <v>45170</v>
      </c>
      <c r="AJ117" s="64">
        <v>45229</v>
      </c>
      <c r="AK117" s="44" t="s">
        <v>671</v>
      </c>
      <c r="AL117" s="44" t="s">
        <v>287</v>
      </c>
      <c r="AM117" s="43" t="s">
        <v>708</v>
      </c>
      <c r="AN117" s="43" t="s">
        <v>708</v>
      </c>
      <c r="AO117" s="43" t="s">
        <v>160</v>
      </c>
      <c r="AP117" s="43"/>
    </row>
    <row r="118" spans="1:42" s="1" customFormat="1" ht="152.25" hidden="1">
      <c r="A118" s="43" t="s">
        <v>152</v>
      </c>
      <c r="B118" s="60" t="s">
        <v>153</v>
      </c>
      <c r="C118" s="60">
        <v>329</v>
      </c>
      <c r="D118" s="60" t="s">
        <v>70</v>
      </c>
      <c r="E118" s="60" t="s">
        <v>70</v>
      </c>
      <c r="F118" s="44" t="s">
        <v>311</v>
      </c>
      <c r="G118" s="44" t="s">
        <v>832</v>
      </c>
      <c r="H118" s="63">
        <v>0.05</v>
      </c>
      <c r="I118" s="266"/>
      <c r="J118" s="33"/>
      <c r="K118" s="33"/>
      <c r="L118" s="33"/>
      <c r="M118" s="33"/>
      <c r="N118" s="33"/>
      <c r="O118" s="33"/>
      <c r="P118" s="33"/>
      <c r="Q118" s="33"/>
      <c r="R118" s="33"/>
      <c r="S118" s="33"/>
      <c r="T118" s="33">
        <v>0.5</v>
      </c>
      <c r="U118" s="33"/>
      <c r="V118" s="33">
        <v>0.5</v>
      </c>
      <c r="W118" s="33"/>
      <c r="X118" s="33"/>
      <c r="Y118" s="33"/>
      <c r="Z118" s="33"/>
      <c r="AA118" s="60"/>
      <c r="AB118" s="60"/>
      <c r="AC118" s="60"/>
      <c r="AD118" s="60"/>
      <c r="AE118" s="60"/>
      <c r="AF118" s="60"/>
      <c r="AG118" s="60"/>
      <c r="AH118" s="31">
        <f t="shared" si="4"/>
        <v>1</v>
      </c>
      <c r="AI118" s="64">
        <v>45078</v>
      </c>
      <c r="AJ118" s="64">
        <v>45138</v>
      </c>
      <c r="AK118" s="44" t="s">
        <v>313</v>
      </c>
      <c r="AL118" s="44" t="s">
        <v>287</v>
      </c>
      <c r="AM118" s="43" t="s">
        <v>708</v>
      </c>
      <c r="AN118" s="43" t="s">
        <v>708</v>
      </c>
      <c r="AO118" s="43" t="s">
        <v>160</v>
      </c>
      <c r="AP118" s="43"/>
    </row>
    <row r="119" spans="1:42" s="1" customFormat="1" ht="152.25" hidden="1">
      <c r="A119" s="43" t="s">
        <v>152</v>
      </c>
      <c r="B119" s="60" t="s">
        <v>153</v>
      </c>
      <c r="C119" s="60">
        <v>329</v>
      </c>
      <c r="D119" s="60" t="s">
        <v>70</v>
      </c>
      <c r="E119" s="60" t="s">
        <v>70</v>
      </c>
      <c r="F119" s="44" t="s">
        <v>311</v>
      </c>
      <c r="G119" s="44" t="s">
        <v>314</v>
      </c>
      <c r="H119" s="63">
        <v>0.1</v>
      </c>
      <c r="I119" s="267"/>
      <c r="J119" s="33">
        <v>0.08</v>
      </c>
      <c r="K119" s="33"/>
      <c r="L119" s="33">
        <v>0.08</v>
      </c>
      <c r="M119" s="33"/>
      <c r="N119" s="33">
        <v>0.09</v>
      </c>
      <c r="O119" s="33"/>
      <c r="P119" s="33">
        <v>0.08</v>
      </c>
      <c r="Q119" s="33"/>
      <c r="R119" s="33">
        <v>0.08</v>
      </c>
      <c r="S119" s="33"/>
      <c r="T119" s="33">
        <v>0.09</v>
      </c>
      <c r="U119" s="33"/>
      <c r="V119" s="33">
        <v>0.08</v>
      </c>
      <c r="W119" s="33"/>
      <c r="X119" s="33">
        <v>0.08</v>
      </c>
      <c r="Y119" s="33"/>
      <c r="Z119" s="33">
        <v>0.09</v>
      </c>
      <c r="AA119" s="33"/>
      <c r="AB119" s="33">
        <v>0.08</v>
      </c>
      <c r="AC119" s="33"/>
      <c r="AD119" s="33">
        <v>0.08</v>
      </c>
      <c r="AE119" s="33"/>
      <c r="AF119" s="33">
        <v>0.09</v>
      </c>
      <c r="AG119" s="60"/>
      <c r="AH119" s="31">
        <f t="shared" si="4"/>
        <v>0.99999999999999978</v>
      </c>
      <c r="AI119" s="64">
        <v>44929</v>
      </c>
      <c r="AJ119" s="64">
        <v>45290</v>
      </c>
      <c r="AK119" s="43" t="s">
        <v>315</v>
      </c>
      <c r="AL119" s="44" t="s">
        <v>287</v>
      </c>
      <c r="AM119" s="43" t="s">
        <v>708</v>
      </c>
      <c r="AN119" s="43" t="s">
        <v>708</v>
      </c>
      <c r="AO119" s="43" t="s">
        <v>160</v>
      </c>
      <c r="AP119" s="43"/>
    </row>
    <row r="120" spans="1:42" s="1" customFormat="1" ht="120.75" hidden="1">
      <c r="A120" s="43" t="s">
        <v>152</v>
      </c>
      <c r="B120" s="60" t="s">
        <v>153</v>
      </c>
      <c r="C120" s="60">
        <v>329</v>
      </c>
      <c r="D120" s="251">
        <v>1</v>
      </c>
      <c r="E120" s="60" t="s">
        <v>70</v>
      </c>
      <c r="F120" s="44" t="s">
        <v>301</v>
      </c>
      <c r="G120" s="44" t="s">
        <v>722</v>
      </c>
      <c r="H120" s="63">
        <v>0.6</v>
      </c>
      <c r="I120" s="246">
        <f>SUM(H120:H122)</f>
        <v>1</v>
      </c>
      <c r="J120" s="33"/>
      <c r="K120" s="33"/>
      <c r="L120" s="33">
        <v>0.5</v>
      </c>
      <c r="M120" s="33"/>
      <c r="N120" s="33">
        <v>0.5</v>
      </c>
      <c r="O120" s="33"/>
      <c r="P120" s="33"/>
      <c r="Q120" s="33"/>
      <c r="R120" s="33"/>
      <c r="S120" s="33"/>
      <c r="T120" s="33"/>
      <c r="U120" s="33"/>
      <c r="V120" s="33"/>
      <c r="W120" s="33"/>
      <c r="X120" s="33"/>
      <c r="Y120" s="33"/>
      <c r="Z120" s="33"/>
      <c r="AA120" s="33"/>
      <c r="AB120" s="33"/>
      <c r="AC120" s="33"/>
      <c r="AD120" s="33"/>
      <c r="AE120" s="33"/>
      <c r="AF120" s="33"/>
      <c r="AG120" s="33"/>
      <c r="AH120" s="31">
        <f t="shared" si="4"/>
        <v>1</v>
      </c>
      <c r="AI120" s="64">
        <v>44958</v>
      </c>
      <c r="AJ120" s="64">
        <v>45016</v>
      </c>
      <c r="AK120" s="43" t="s">
        <v>316</v>
      </c>
      <c r="AL120" s="44" t="s">
        <v>287</v>
      </c>
      <c r="AM120" s="43" t="s">
        <v>708</v>
      </c>
      <c r="AN120" s="43" t="s">
        <v>708</v>
      </c>
      <c r="AO120" s="43" t="s">
        <v>160</v>
      </c>
      <c r="AP120" s="43"/>
    </row>
    <row r="121" spans="1:42" s="1" customFormat="1" ht="120.75" hidden="1">
      <c r="A121" s="43" t="s">
        <v>152</v>
      </c>
      <c r="B121" s="60" t="s">
        <v>153</v>
      </c>
      <c r="C121" s="60">
        <v>329</v>
      </c>
      <c r="D121" s="251"/>
      <c r="E121" s="60" t="s">
        <v>70</v>
      </c>
      <c r="F121" s="44" t="s">
        <v>301</v>
      </c>
      <c r="G121" s="44" t="s">
        <v>317</v>
      </c>
      <c r="H121" s="33">
        <v>0.2</v>
      </c>
      <c r="I121" s="246"/>
      <c r="J121" s="33"/>
      <c r="K121" s="33"/>
      <c r="L121" s="33"/>
      <c r="M121" s="33"/>
      <c r="N121" s="33">
        <v>0.25</v>
      </c>
      <c r="O121" s="33"/>
      <c r="P121" s="33"/>
      <c r="Q121" s="33"/>
      <c r="R121" s="33"/>
      <c r="S121" s="33"/>
      <c r="T121" s="33">
        <v>0.25</v>
      </c>
      <c r="U121" s="33"/>
      <c r="V121" s="33"/>
      <c r="W121" s="33"/>
      <c r="X121" s="33"/>
      <c r="Y121" s="33"/>
      <c r="Z121" s="33">
        <v>0.25</v>
      </c>
      <c r="AA121" s="33"/>
      <c r="AB121" s="33"/>
      <c r="AC121" s="33"/>
      <c r="AD121" s="33"/>
      <c r="AE121" s="33"/>
      <c r="AF121" s="33">
        <v>0.25</v>
      </c>
      <c r="AG121" s="33"/>
      <c r="AH121" s="31">
        <f t="shared" si="4"/>
        <v>1</v>
      </c>
      <c r="AI121" s="64">
        <v>44986</v>
      </c>
      <c r="AJ121" s="64">
        <v>45290</v>
      </c>
      <c r="AK121" s="44" t="s">
        <v>318</v>
      </c>
      <c r="AL121" s="44" t="s">
        <v>287</v>
      </c>
      <c r="AM121" s="43" t="s">
        <v>708</v>
      </c>
      <c r="AN121" s="43" t="s">
        <v>708</v>
      </c>
      <c r="AO121" s="43" t="s">
        <v>160</v>
      </c>
      <c r="AP121" s="43"/>
    </row>
    <row r="122" spans="1:42" s="1" customFormat="1" ht="120.75" hidden="1">
      <c r="A122" s="43" t="s">
        <v>152</v>
      </c>
      <c r="B122" s="60" t="s">
        <v>153</v>
      </c>
      <c r="C122" s="60">
        <v>329</v>
      </c>
      <c r="D122" s="251"/>
      <c r="E122" s="60" t="s">
        <v>70</v>
      </c>
      <c r="F122" s="44" t="s">
        <v>301</v>
      </c>
      <c r="G122" s="44" t="s">
        <v>752</v>
      </c>
      <c r="H122" s="33">
        <v>0.2</v>
      </c>
      <c r="I122" s="246"/>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33">
        <v>1</v>
      </c>
      <c r="AG122" s="60"/>
      <c r="AH122" s="31">
        <f t="shared" si="4"/>
        <v>1</v>
      </c>
      <c r="AI122" s="64">
        <v>45261</v>
      </c>
      <c r="AJ122" s="64">
        <v>45290</v>
      </c>
      <c r="AK122" s="43" t="s">
        <v>319</v>
      </c>
      <c r="AL122" s="44" t="s">
        <v>287</v>
      </c>
      <c r="AM122" s="43" t="s">
        <v>708</v>
      </c>
      <c r="AN122" s="43" t="s">
        <v>708</v>
      </c>
      <c r="AO122" s="43" t="s">
        <v>160</v>
      </c>
      <c r="AP122" s="43"/>
    </row>
    <row r="123" spans="1:42" s="1" customFormat="1" ht="162.75" hidden="1" customHeight="1">
      <c r="A123" s="43" t="s">
        <v>152</v>
      </c>
      <c r="B123" s="60" t="s">
        <v>153</v>
      </c>
      <c r="C123" s="60">
        <v>329</v>
      </c>
      <c r="D123" s="60" t="s">
        <v>70</v>
      </c>
      <c r="E123" s="60" t="s">
        <v>70</v>
      </c>
      <c r="F123" s="44" t="s">
        <v>320</v>
      </c>
      <c r="G123" s="50" t="s">
        <v>321</v>
      </c>
      <c r="H123" s="33">
        <v>0.1</v>
      </c>
      <c r="I123" s="265">
        <f>+H123+H124+H125+H126+H127+H128+H129+H130</f>
        <v>1</v>
      </c>
      <c r="J123" s="33"/>
      <c r="K123" s="33"/>
      <c r="L123" s="33"/>
      <c r="M123" s="33"/>
      <c r="N123" s="33"/>
      <c r="O123" s="33"/>
      <c r="P123" s="33"/>
      <c r="Q123" s="33"/>
      <c r="R123" s="33"/>
      <c r="S123" s="33"/>
      <c r="T123" s="33">
        <v>0.2</v>
      </c>
      <c r="U123" s="33"/>
      <c r="V123" s="33">
        <v>0.2</v>
      </c>
      <c r="W123" s="33"/>
      <c r="X123" s="33">
        <v>0.2</v>
      </c>
      <c r="Y123" s="33"/>
      <c r="Z123" s="33">
        <v>0.2</v>
      </c>
      <c r="AA123" s="33"/>
      <c r="AB123" s="33">
        <v>0.2</v>
      </c>
      <c r="AC123" s="33"/>
      <c r="AD123" s="33"/>
      <c r="AE123" s="33"/>
      <c r="AF123" s="33"/>
      <c r="AG123" s="33"/>
      <c r="AH123" s="31">
        <f t="shared" si="4"/>
        <v>1</v>
      </c>
      <c r="AI123" s="64">
        <v>45078</v>
      </c>
      <c r="AJ123" s="64">
        <v>45229</v>
      </c>
      <c r="AK123" s="44" t="s">
        <v>322</v>
      </c>
      <c r="AL123" s="44" t="s">
        <v>287</v>
      </c>
      <c r="AM123" s="43" t="s">
        <v>708</v>
      </c>
      <c r="AN123" s="43" t="s">
        <v>708</v>
      </c>
      <c r="AO123" s="43" t="s">
        <v>160</v>
      </c>
      <c r="AP123" s="43"/>
    </row>
    <row r="124" spans="1:42" s="1" customFormat="1" ht="118.5" hidden="1" customHeight="1">
      <c r="A124" s="72" t="s">
        <v>152</v>
      </c>
      <c r="B124" s="60" t="s">
        <v>153</v>
      </c>
      <c r="C124" s="60">
        <v>329</v>
      </c>
      <c r="D124" s="60" t="s">
        <v>70</v>
      </c>
      <c r="E124" s="60" t="s">
        <v>70</v>
      </c>
      <c r="F124" s="44" t="s">
        <v>320</v>
      </c>
      <c r="G124" s="50" t="s">
        <v>323</v>
      </c>
      <c r="H124" s="33">
        <v>0.1</v>
      </c>
      <c r="I124" s="266"/>
      <c r="J124" s="33"/>
      <c r="K124" s="33"/>
      <c r="L124" s="33"/>
      <c r="M124" s="33"/>
      <c r="N124" s="33"/>
      <c r="O124" s="33"/>
      <c r="P124" s="33">
        <v>0.25</v>
      </c>
      <c r="Q124" s="33"/>
      <c r="R124" s="33"/>
      <c r="S124" s="33"/>
      <c r="T124" s="33"/>
      <c r="U124" s="33"/>
      <c r="V124" s="33">
        <v>0.25</v>
      </c>
      <c r="W124" s="33"/>
      <c r="X124" s="33"/>
      <c r="Y124" s="33"/>
      <c r="Z124" s="33"/>
      <c r="AA124" s="33"/>
      <c r="AB124" s="33">
        <v>0.25</v>
      </c>
      <c r="AC124" s="33"/>
      <c r="AD124" s="33"/>
      <c r="AE124" s="33"/>
      <c r="AF124" s="33">
        <v>0.25</v>
      </c>
      <c r="AG124" s="33"/>
      <c r="AH124" s="31">
        <v>1</v>
      </c>
      <c r="AI124" s="64">
        <v>45017</v>
      </c>
      <c r="AJ124" s="64">
        <v>45290</v>
      </c>
      <c r="AK124" s="70" t="s">
        <v>324</v>
      </c>
      <c r="AL124" s="44" t="s">
        <v>287</v>
      </c>
      <c r="AM124" s="43" t="s">
        <v>708</v>
      </c>
      <c r="AN124" s="43" t="s">
        <v>708</v>
      </c>
      <c r="AO124" s="43" t="s">
        <v>160</v>
      </c>
      <c r="AP124" s="43"/>
    </row>
    <row r="125" spans="1:42" s="1" customFormat="1" ht="99.75" hidden="1" customHeight="1">
      <c r="A125" s="72" t="s">
        <v>152</v>
      </c>
      <c r="B125" s="60" t="s">
        <v>153</v>
      </c>
      <c r="C125" s="60">
        <v>329</v>
      </c>
      <c r="D125" s="60" t="s">
        <v>70</v>
      </c>
      <c r="E125" s="60" t="s">
        <v>70</v>
      </c>
      <c r="F125" s="44" t="s">
        <v>320</v>
      </c>
      <c r="G125" s="50" t="s">
        <v>325</v>
      </c>
      <c r="H125" s="33">
        <v>0.1</v>
      </c>
      <c r="I125" s="26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ref="AH125:AH126" si="5">+J125+L125+N125+P125+R125+T125+V125+X125+AB125+Z125+AD125+AF125</f>
        <v>1</v>
      </c>
      <c r="AI125" s="64">
        <v>44958</v>
      </c>
      <c r="AJ125" s="64">
        <v>45290</v>
      </c>
      <c r="AK125" s="70" t="s">
        <v>326</v>
      </c>
      <c r="AL125" s="44" t="s">
        <v>287</v>
      </c>
      <c r="AM125" s="43" t="s">
        <v>708</v>
      </c>
      <c r="AN125" s="43" t="s">
        <v>708</v>
      </c>
      <c r="AO125" s="43" t="s">
        <v>160</v>
      </c>
      <c r="AP125" s="43"/>
    </row>
    <row r="126" spans="1:42" s="1" customFormat="1" ht="87" hidden="1" customHeight="1">
      <c r="A126" s="72" t="s">
        <v>152</v>
      </c>
      <c r="B126" s="60" t="s">
        <v>153</v>
      </c>
      <c r="C126" s="60">
        <v>329</v>
      </c>
      <c r="D126" s="60" t="s">
        <v>70</v>
      </c>
      <c r="E126" s="60" t="s">
        <v>70</v>
      </c>
      <c r="F126" s="44" t="s">
        <v>320</v>
      </c>
      <c r="G126" s="50" t="s">
        <v>327</v>
      </c>
      <c r="H126" s="33">
        <v>0.1</v>
      </c>
      <c r="I126" s="266"/>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si="5"/>
        <v>1</v>
      </c>
      <c r="AI126" s="64">
        <v>44958</v>
      </c>
      <c r="AJ126" s="64">
        <v>45290</v>
      </c>
      <c r="AK126" s="82" t="s">
        <v>328</v>
      </c>
      <c r="AL126" s="44" t="s">
        <v>287</v>
      </c>
      <c r="AM126" s="43" t="s">
        <v>708</v>
      </c>
      <c r="AN126" s="43" t="s">
        <v>708</v>
      </c>
      <c r="AO126" s="43" t="s">
        <v>160</v>
      </c>
      <c r="AP126" s="43"/>
    </row>
    <row r="127" spans="1:42" s="1" customFormat="1" ht="98.25" hidden="1" customHeight="1">
      <c r="A127" s="72" t="s">
        <v>152</v>
      </c>
      <c r="B127" s="60" t="s">
        <v>153</v>
      </c>
      <c r="C127" s="60">
        <v>329</v>
      </c>
      <c r="D127" s="60" t="s">
        <v>70</v>
      </c>
      <c r="E127" s="60" t="s">
        <v>70</v>
      </c>
      <c r="F127" s="44" t="s">
        <v>320</v>
      </c>
      <c r="G127" s="50" t="s">
        <v>329</v>
      </c>
      <c r="H127" s="33">
        <v>0.1</v>
      </c>
      <c r="I127" s="266"/>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 t="shared" si="4"/>
        <v>1</v>
      </c>
      <c r="AI127" s="64">
        <v>44986</v>
      </c>
      <c r="AJ127" s="64">
        <v>45290</v>
      </c>
      <c r="AK127" s="50" t="s">
        <v>330</v>
      </c>
      <c r="AL127" s="44" t="s">
        <v>287</v>
      </c>
      <c r="AM127" s="43" t="s">
        <v>708</v>
      </c>
      <c r="AN127" s="43" t="s">
        <v>708</v>
      </c>
      <c r="AO127" s="43" t="s">
        <v>160</v>
      </c>
      <c r="AP127" s="43"/>
    </row>
    <row r="128" spans="1:42" s="1" customFormat="1" ht="86.25" hidden="1" customHeight="1">
      <c r="A128" s="72" t="s">
        <v>152</v>
      </c>
      <c r="B128" s="60" t="s">
        <v>153</v>
      </c>
      <c r="C128" s="60">
        <v>329</v>
      </c>
      <c r="D128" s="60" t="s">
        <v>70</v>
      </c>
      <c r="E128" s="60" t="s">
        <v>70</v>
      </c>
      <c r="F128" s="44" t="s">
        <v>320</v>
      </c>
      <c r="G128" s="44" t="s">
        <v>331</v>
      </c>
      <c r="H128" s="33">
        <v>0.1</v>
      </c>
      <c r="I128" s="266"/>
      <c r="J128" s="33"/>
      <c r="K128" s="33"/>
      <c r="L128" s="33"/>
      <c r="M128" s="33"/>
      <c r="N128" s="33"/>
      <c r="O128" s="33"/>
      <c r="P128" s="33"/>
      <c r="Q128" s="33"/>
      <c r="R128" s="33"/>
      <c r="S128" s="33"/>
      <c r="T128" s="33"/>
      <c r="U128" s="33"/>
      <c r="V128" s="33">
        <v>1</v>
      </c>
      <c r="W128" s="33"/>
      <c r="X128" s="33"/>
      <c r="Y128" s="33"/>
      <c r="Z128" s="33"/>
      <c r="AA128" s="33"/>
      <c r="AB128" s="33"/>
      <c r="AC128" s="33"/>
      <c r="AD128" s="33"/>
      <c r="AE128" s="33"/>
      <c r="AF128" s="33"/>
      <c r="AG128" s="33"/>
      <c r="AH128" s="31">
        <f t="shared" si="4"/>
        <v>1</v>
      </c>
      <c r="AI128" s="64">
        <v>45017</v>
      </c>
      <c r="AJ128" s="64">
        <v>45107</v>
      </c>
      <c r="AK128" s="44" t="s">
        <v>332</v>
      </c>
      <c r="AL128" s="44" t="s">
        <v>287</v>
      </c>
      <c r="AM128" s="43" t="s">
        <v>708</v>
      </c>
      <c r="AN128" s="43" t="s">
        <v>708</v>
      </c>
      <c r="AO128" s="43" t="s">
        <v>160</v>
      </c>
      <c r="AP128" s="43"/>
    </row>
    <row r="129" spans="1:42" s="1" customFormat="1" ht="96.75" hidden="1" customHeight="1">
      <c r="A129" s="72" t="s">
        <v>152</v>
      </c>
      <c r="B129" s="60" t="s">
        <v>153</v>
      </c>
      <c r="C129" s="60">
        <v>329</v>
      </c>
      <c r="D129" s="60" t="s">
        <v>70</v>
      </c>
      <c r="E129" s="60" t="s">
        <v>70</v>
      </c>
      <c r="F129" s="44" t="s">
        <v>320</v>
      </c>
      <c r="G129" s="50" t="s">
        <v>333</v>
      </c>
      <c r="H129" s="33">
        <v>0.2</v>
      </c>
      <c r="I129" s="266"/>
      <c r="J129" s="33"/>
      <c r="K129" s="33"/>
      <c r="L129" s="33"/>
      <c r="M129" s="33"/>
      <c r="N129" s="33"/>
      <c r="O129" s="33"/>
      <c r="P129" s="33"/>
      <c r="Q129" s="33"/>
      <c r="R129" s="33"/>
      <c r="S129" s="33"/>
      <c r="T129" s="33">
        <v>0.2</v>
      </c>
      <c r="U129" s="33"/>
      <c r="V129" s="33">
        <v>0.2</v>
      </c>
      <c r="W129" s="33"/>
      <c r="X129" s="33">
        <v>0.2</v>
      </c>
      <c r="Y129" s="33"/>
      <c r="Z129" s="33">
        <v>0.2</v>
      </c>
      <c r="AA129" s="33"/>
      <c r="AB129" s="33">
        <v>0.2</v>
      </c>
      <c r="AC129" s="33"/>
      <c r="AD129" s="33"/>
      <c r="AE129" s="33"/>
      <c r="AF129" s="33"/>
      <c r="AG129" s="33"/>
      <c r="AH129" s="31">
        <f t="shared" si="4"/>
        <v>1</v>
      </c>
      <c r="AI129" s="64">
        <v>45078</v>
      </c>
      <c r="AJ129" s="64">
        <v>45229</v>
      </c>
      <c r="AK129" s="43" t="s">
        <v>334</v>
      </c>
      <c r="AL129" s="44" t="s">
        <v>287</v>
      </c>
      <c r="AM129" s="43" t="s">
        <v>708</v>
      </c>
      <c r="AN129" s="43" t="s">
        <v>708</v>
      </c>
      <c r="AO129" s="43" t="s">
        <v>160</v>
      </c>
      <c r="AP129" s="43"/>
    </row>
    <row r="130" spans="1:42" s="1" customFormat="1" ht="93.75" hidden="1" customHeight="1">
      <c r="A130" s="72" t="s">
        <v>152</v>
      </c>
      <c r="B130" s="60" t="s">
        <v>153</v>
      </c>
      <c r="C130" s="60">
        <v>329</v>
      </c>
      <c r="D130" s="60" t="s">
        <v>70</v>
      </c>
      <c r="E130" s="60" t="s">
        <v>70</v>
      </c>
      <c r="F130" s="44" t="s">
        <v>320</v>
      </c>
      <c r="G130" s="50" t="s">
        <v>335</v>
      </c>
      <c r="H130" s="33">
        <v>0.2</v>
      </c>
      <c r="I130" s="267"/>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+J130+L130+N130+P130+R130+T130+V130+X130+Z130+AB130+AD130+AF130</f>
        <v>1</v>
      </c>
      <c r="AI130" s="64">
        <v>44986</v>
      </c>
      <c r="AJ130" s="64">
        <v>45290</v>
      </c>
      <c r="AK130" s="82" t="s">
        <v>336</v>
      </c>
      <c r="AL130" s="70" t="s">
        <v>287</v>
      </c>
      <c r="AM130" s="43" t="s">
        <v>708</v>
      </c>
      <c r="AN130" s="43" t="s">
        <v>708</v>
      </c>
      <c r="AO130" s="43" t="s">
        <v>160</v>
      </c>
      <c r="AP130" s="43"/>
    </row>
    <row r="131" spans="1:42" s="1" customFormat="1" ht="117" hidden="1" customHeight="1">
      <c r="A131" s="43" t="s">
        <v>40</v>
      </c>
      <c r="B131" s="60" t="s">
        <v>203</v>
      </c>
      <c r="C131" s="60">
        <v>415</v>
      </c>
      <c r="D131" s="60" t="s">
        <v>70</v>
      </c>
      <c r="E131" s="60" t="s">
        <v>70</v>
      </c>
      <c r="F131" s="44" t="s">
        <v>337</v>
      </c>
      <c r="G131" s="44" t="s">
        <v>338</v>
      </c>
      <c r="H131" s="33">
        <v>0.5</v>
      </c>
      <c r="I131" s="246">
        <f>SUM(H131:H132)</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4"/>
        <v>1</v>
      </c>
      <c r="AI131" s="64">
        <v>45078</v>
      </c>
      <c r="AJ131" s="64">
        <v>45260</v>
      </c>
      <c r="AK131" s="44" t="s">
        <v>339</v>
      </c>
      <c r="AL131" s="44" t="s">
        <v>287</v>
      </c>
      <c r="AM131" s="43" t="s">
        <v>708</v>
      </c>
      <c r="AN131" s="43" t="s">
        <v>708</v>
      </c>
      <c r="AO131" s="43" t="s">
        <v>160</v>
      </c>
      <c r="AP131" s="43"/>
    </row>
    <row r="132" spans="1:42" s="1" customFormat="1" ht="127.5" hidden="1" customHeight="1">
      <c r="A132" s="43" t="s">
        <v>40</v>
      </c>
      <c r="B132" s="60" t="s">
        <v>203</v>
      </c>
      <c r="C132" s="60">
        <v>415</v>
      </c>
      <c r="D132" s="60" t="s">
        <v>70</v>
      </c>
      <c r="E132" s="60" t="s">
        <v>70</v>
      </c>
      <c r="F132" s="44" t="s">
        <v>337</v>
      </c>
      <c r="G132" s="44" t="s">
        <v>340</v>
      </c>
      <c r="H132" s="33">
        <v>0.5</v>
      </c>
      <c r="I132" s="246"/>
      <c r="J132" s="60"/>
      <c r="K132" s="60"/>
      <c r="L132" s="60"/>
      <c r="M132" s="60"/>
      <c r="N132" s="33">
        <v>0.25</v>
      </c>
      <c r="O132" s="33"/>
      <c r="P132" s="33"/>
      <c r="Q132" s="33"/>
      <c r="R132" s="33"/>
      <c r="S132" s="33"/>
      <c r="T132" s="33">
        <v>0.25</v>
      </c>
      <c r="U132" s="33"/>
      <c r="V132" s="33"/>
      <c r="W132" s="33"/>
      <c r="X132" s="33"/>
      <c r="Y132" s="33"/>
      <c r="Z132" s="33">
        <v>0.25</v>
      </c>
      <c r="AA132" s="33"/>
      <c r="AB132" s="33"/>
      <c r="AC132" s="33"/>
      <c r="AD132" s="33"/>
      <c r="AE132" s="33"/>
      <c r="AF132" s="33">
        <v>0.25</v>
      </c>
      <c r="AG132" s="33"/>
      <c r="AH132" s="31">
        <f t="shared" si="4"/>
        <v>1</v>
      </c>
      <c r="AI132" s="64">
        <v>44986</v>
      </c>
      <c r="AJ132" s="64">
        <v>45290</v>
      </c>
      <c r="AK132" s="43" t="s">
        <v>341</v>
      </c>
      <c r="AL132" s="44" t="s">
        <v>287</v>
      </c>
      <c r="AM132" s="43" t="s">
        <v>708</v>
      </c>
      <c r="AN132" s="43" t="s">
        <v>708</v>
      </c>
      <c r="AO132" s="43" t="s">
        <v>160</v>
      </c>
      <c r="AP132" s="43"/>
    </row>
    <row r="133" spans="1:42" s="1" customFormat="1" ht="133.5" hidden="1" customHeight="1">
      <c r="A133" s="43" t="s">
        <v>40</v>
      </c>
      <c r="B133" s="60" t="s">
        <v>203</v>
      </c>
      <c r="C133" s="60">
        <v>415</v>
      </c>
      <c r="D133" s="60" t="s">
        <v>70</v>
      </c>
      <c r="E133" s="60" t="s">
        <v>70</v>
      </c>
      <c r="F133" s="44" t="s">
        <v>342</v>
      </c>
      <c r="G133" s="44" t="s">
        <v>343</v>
      </c>
      <c r="H133" s="33">
        <v>1</v>
      </c>
      <c r="I133" s="33">
        <f>SUM(H133:H133)</f>
        <v>1</v>
      </c>
      <c r="J133" s="33">
        <v>0.08</v>
      </c>
      <c r="K133" s="33"/>
      <c r="L133" s="33">
        <v>0.08</v>
      </c>
      <c r="M133" s="33"/>
      <c r="N133" s="33">
        <v>0.09</v>
      </c>
      <c r="O133" s="33"/>
      <c r="P133" s="33">
        <v>0.08</v>
      </c>
      <c r="Q133" s="33"/>
      <c r="R133" s="33">
        <v>0.08</v>
      </c>
      <c r="S133" s="33"/>
      <c r="T133" s="33">
        <v>0.09</v>
      </c>
      <c r="U133" s="33"/>
      <c r="V133" s="33">
        <v>0.08</v>
      </c>
      <c r="W133" s="33"/>
      <c r="X133" s="33">
        <v>0.08</v>
      </c>
      <c r="Y133" s="33"/>
      <c r="Z133" s="33">
        <v>0.09</v>
      </c>
      <c r="AA133" s="33"/>
      <c r="AB133" s="33">
        <v>0.08</v>
      </c>
      <c r="AC133" s="33"/>
      <c r="AD133" s="33">
        <v>0.08</v>
      </c>
      <c r="AE133" s="33"/>
      <c r="AF133" s="33">
        <v>0.09</v>
      </c>
      <c r="AG133" s="33"/>
      <c r="AH133" s="31">
        <f t="shared" si="4"/>
        <v>0.99999999999999978</v>
      </c>
      <c r="AI133" s="64">
        <v>44928</v>
      </c>
      <c r="AJ133" s="64">
        <v>45290</v>
      </c>
      <c r="AK133" s="43" t="s">
        <v>344</v>
      </c>
      <c r="AL133" s="44" t="s">
        <v>287</v>
      </c>
      <c r="AM133" s="43" t="s">
        <v>708</v>
      </c>
      <c r="AN133" s="43" t="s">
        <v>708</v>
      </c>
      <c r="AO133" s="43" t="s">
        <v>160</v>
      </c>
      <c r="AP133" s="43"/>
    </row>
    <row r="134" spans="1:42" s="1" customFormat="1" ht="137.25" hidden="1">
      <c r="A134" s="43" t="s">
        <v>40</v>
      </c>
      <c r="B134" s="60" t="s">
        <v>203</v>
      </c>
      <c r="C134" s="60">
        <v>423</v>
      </c>
      <c r="D134" s="60" t="s">
        <v>70</v>
      </c>
      <c r="E134" s="60" t="s">
        <v>70</v>
      </c>
      <c r="F134" s="44" t="s">
        <v>345</v>
      </c>
      <c r="G134" s="44" t="s">
        <v>346</v>
      </c>
      <c r="H134" s="33">
        <v>1</v>
      </c>
      <c r="I134" s="33">
        <f>+H134</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4"/>
        <v>1</v>
      </c>
      <c r="AI134" s="64">
        <v>45078</v>
      </c>
      <c r="AJ134" s="64">
        <v>45260</v>
      </c>
      <c r="AK134" s="43" t="s">
        <v>347</v>
      </c>
      <c r="AL134" s="44" t="s">
        <v>287</v>
      </c>
      <c r="AM134" s="43" t="s">
        <v>708</v>
      </c>
      <c r="AN134" s="43" t="s">
        <v>708</v>
      </c>
      <c r="AO134" s="43" t="s">
        <v>160</v>
      </c>
      <c r="AP134" s="43"/>
    </row>
    <row r="135" spans="1:42" s="95" customFormat="1" ht="71.25" hidden="1">
      <c r="A135" s="82" t="s">
        <v>152</v>
      </c>
      <c r="B135" s="75" t="s">
        <v>153</v>
      </c>
      <c r="C135" s="90">
        <v>329</v>
      </c>
      <c r="D135" s="298">
        <v>107</v>
      </c>
      <c r="E135" s="295">
        <v>1092564000</v>
      </c>
      <c r="F135" s="70" t="s">
        <v>404</v>
      </c>
      <c r="G135" s="70" t="s">
        <v>410</v>
      </c>
      <c r="H135" s="92">
        <v>0.25</v>
      </c>
      <c r="I135" s="292">
        <f>+H135+H136+H137+H138+H139+H141</f>
        <v>1</v>
      </c>
      <c r="J135" s="91"/>
      <c r="K135" s="91"/>
      <c r="L135" s="92">
        <v>0.5</v>
      </c>
      <c r="M135" s="91"/>
      <c r="N135" s="92">
        <v>0.5</v>
      </c>
      <c r="O135" s="91"/>
      <c r="P135" s="91"/>
      <c r="Q135" s="91"/>
      <c r="R135" s="91"/>
      <c r="S135" s="91"/>
      <c r="T135" s="91"/>
      <c r="U135" s="91"/>
      <c r="V135" s="91"/>
      <c r="W135" s="91"/>
      <c r="X135" s="93"/>
      <c r="Y135" s="93"/>
      <c r="Z135" s="91"/>
      <c r="AA135" s="93"/>
      <c r="AB135" s="91"/>
      <c r="AC135" s="91"/>
      <c r="AD135" s="91"/>
      <c r="AE135" s="91"/>
      <c r="AF135" s="91"/>
      <c r="AG135" s="91"/>
      <c r="AH135" s="92">
        <f>SUM(J135:AG135)</f>
        <v>1</v>
      </c>
      <c r="AI135" s="100">
        <v>44958</v>
      </c>
      <c r="AJ135" s="100">
        <v>45016</v>
      </c>
      <c r="AK135" s="90" t="s">
        <v>411</v>
      </c>
      <c r="AL135" s="90" t="s">
        <v>402</v>
      </c>
      <c r="AM135" s="43" t="s">
        <v>709</v>
      </c>
      <c r="AN135" s="94" t="s">
        <v>403</v>
      </c>
      <c r="AO135" s="94" t="s">
        <v>160</v>
      </c>
      <c r="AP135" s="94"/>
    </row>
    <row r="136" spans="1:42" s="95" customFormat="1" ht="85.5" hidden="1" customHeight="1">
      <c r="A136" s="82" t="s">
        <v>152</v>
      </c>
      <c r="B136" s="75" t="s">
        <v>153</v>
      </c>
      <c r="C136" s="90">
        <v>329</v>
      </c>
      <c r="D136" s="299"/>
      <c r="E136" s="296"/>
      <c r="F136" s="70" t="s">
        <v>404</v>
      </c>
      <c r="G136" s="70" t="s">
        <v>412</v>
      </c>
      <c r="H136" s="92">
        <v>0.1</v>
      </c>
      <c r="I136" s="299"/>
      <c r="J136" s="91"/>
      <c r="K136" s="91"/>
      <c r="L136" s="91"/>
      <c r="M136" s="91"/>
      <c r="N136" s="92">
        <v>0.5</v>
      </c>
      <c r="O136" s="91"/>
      <c r="P136" s="92">
        <v>0.5</v>
      </c>
      <c r="Q136" s="91"/>
      <c r="R136" s="91"/>
      <c r="S136" s="91"/>
      <c r="T136" s="91"/>
      <c r="U136" s="91"/>
      <c r="V136" s="91"/>
      <c r="W136" s="91"/>
      <c r="X136" s="93"/>
      <c r="Y136" s="93"/>
      <c r="Z136" s="91"/>
      <c r="AA136" s="93"/>
      <c r="AB136" s="91"/>
      <c r="AC136" s="91"/>
      <c r="AD136" s="91"/>
      <c r="AE136" s="91"/>
      <c r="AF136" s="91"/>
      <c r="AG136" s="91"/>
      <c r="AH136" s="92">
        <f>SUM(J136:AG136)</f>
        <v>1</v>
      </c>
      <c r="AI136" s="100">
        <v>44986</v>
      </c>
      <c r="AJ136" s="100">
        <v>45046</v>
      </c>
      <c r="AK136" s="70" t="s">
        <v>413</v>
      </c>
      <c r="AL136" s="90" t="s">
        <v>402</v>
      </c>
      <c r="AM136" s="43" t="s">
        <v>709</v>
      </c>
      <c r="AN136" s="94" t="s">
        <v>403</v>
      </c>
      <c r="AO136" s="94" t="s">
        <v>160</v>
      </c>
      <c r="AP136" s="94"/>
    </row>
    <row r="137" spans="1:42" s="95" customFormat="1" ht="85.5" hidden="1">
      <c r="A137" s="82" t="s">
        <v>152</v>
      </c>
      <c r="B137" s="75" t="s">
        <v>153</v>
      </c>
      <c r="C137" s="90">
        <v>329</v>
      </c>
      <c r="D137" s="299"/>
      <c r="E137" s="296"/>
      <c r="F137" s="70" t="s">
        <v>404</v>
      </c>
      <c r="G137" s="70" t="s">
        <v>415</v>
      </c>
      <c r="H137" s="92">
        <v>0.2</v>
      </c>
      <c r="I137" s="299"/>
      <c r="J137" s="91"/>
      <c r="K137" s="91"/>
      <c r="L137" s="91"/>
      <c r="M137" s="91"/>
      <c r="N137" s="91"/>
      <c r="O137" s="91"/>
      <c r="P137" s="91"/>
      <c r="Q137" s="91"/>
      <c r="R137" s="92">
        <v>0.5</v>
      </c>
      <c r="S137" s="91"/>
      <c r="T137" s="92">
        <v>0.5</v>
      </c>
      <c r="U137" s="91"/>
      <c r="V137" s="91"/>
      <c r="W137" s="91"/>
      <c r="X137" s="93"/>
      <c r="Y137" s="93"/>
      <c r="Z137" s="91"/>
      <c r="AA137" s="93"/>
      <c r="AB137" s="91"/>
      <c r="AC137" s="91"/>
      <c r="AD137" s="91"/>
      <c r="AE137" s="91"/>
      <c r="AF137" s="91"/>
      <c r="AG137" s="91"/>
      <c r="AH137" s="92">
        <f>SUM(J137:AG137)</f>
        <v>1</v>
      </c>
      <c r="AI137" s="100">
        <v>45047</v>
      </c>
      <c r="AJ137" s="100">
        <v>45107</v>
      </c>
      <c r="AK137" s="101" t="s">
        <v>416</v>
      </c>
      <c r="AL137" s="90" t="s">
        <v>402</v>
      </c>
      <c r="AM137" s="43" t="s">
        <v>709</v>
      </c>
      <c r="AN137" s="94" t="s">
        <v>403</v>
      </c>
      <c r="AO137" s="94" t="s">
        <v>160</v>
      </c>
      <c r="AP137" s="94"/>
    </row>
    <row r="138" spans="1:42" s="95" customFormat="1" ht="74.099999999999994" hidden="1" customHeight="1">
      <c r="A138" s="82" t="s">
        <v>152</v>
      </c>
      <c r="B138" s="75" t="s">
        <v>153</v>
      </c>
      <c r="C138" s="90">
        <v>329</v>
      </c>
      <c r="D138" s="299"/>
      <c r="E138" s="296"/>
      <c r="F138" s="70" t="s">
        <v>404</v>
      </c>
      <c r="G138" s="70" t="s">
        <v>418</v>
      </c>
      <c r="H138" s="92">
        <v>0.15</v>
      </c>
      <c r="I138" s="299"/>
      <c r="J138" s="91"/>
      <c r="K138" s="91"/>
      <c r="L138" s="91"/>
      <c r="M138" s="91"/>
      <c r="N138" s="91"/>
      <c r="O138" s="91"/>
      <c r="P138" s="91"/>
      <c r="Q138" s="91"/>
      <c r="R138" s="91"/>
      <c r="S138" s="91"/>
      <c r="T138" s="91"/>
      <c r="U138" s="91"/>
      <c r="V138" s="92">
        <v>0.5</v>
      </c>
      <c r="W138" s="91"/>
      <c r="X138" s="96">
        <v>0.5</v>
      </c>
      <c r="Y138" s="93"/>
      <c r="Z138" s="91"/>
      <c r="AA138" s="93"/>
      <c r="AB138" s="91"/>
      <c r="AC138" s="91"/>
      <c r="AD138" s="91"/>
      <c r="AE138" s="91"/>
      <c r="AF138" s="91"/>
      <c r="AG138" s="91"/>
      <c r="AH138" s="92">
        <f>SUM(J138:AG138)</f>
        <v>1</v>
      </c>
      <c r="AI138" s="100">
        <v>45108</v>
      </c>
      <c r="AJ138" s="100">
        <v>45169</v>
      </c>
      <c r="AK138" s="101" t="s">
        <v>419</v>
      </c>
      <c r="AL138" s="90" t="s">
        <v>402</v>
      </c>
      <c r="AM138" s="43" t="s">
        <v>709</v>
      </c>
      <c r="AN138" s="94" t="s">
        <v>403</v>
      </c>
      <c r="AO138" s="94" t="s">
        <v>160</v>
      </c>
      <c r="AP138" s="94"/>
    </row>
    <row r="139" spans="1:42" s="95" customFormat="1" ht="71.25" hidden="1">
      <c r="A139" s="82" t="s">
        <v>152</v>
      </c>
      <c r="B139" s="75" t="s">
        <v>153</v>
      </c>
      <c r="C139" s="90">
        <v>329</v>
      </c>
      <c r="D139" s="299"/>
      <c r="E139" s="296"/>
      <c r="F139" s="70" t="s">
        <v>404</v>
      </c>
      <c r="G139" s="70" t="s">
        <v>407</v>
      </c>
      <c r="H139" s="292">
        <v>0.25</v>
      </c>
      <c r="I139" s="299"/>
      <c r="J139" s="97"/>
      <c r="K139" s="91"/>
      <c r="L139" s="98">
        <v>0.15</v>
      </c>
      <c r="M139" s="91"/>
      <c r="N139" s="92">
        <v>0.15</v>
      </c>
      <c r="O139" s="91"/>
      <c r="P139" s="92">
        <v>0.35</v>
      </c>
      <c r="Q139" s="91"/>
      <c r="R139" s="92">
        <v>0.35</v>
      </c>
      <c r="S139" s="91"/>
      <c r="T139" s="91"/>
      <c r="U139" s="91"/>
      <c r="V139" s="91"/>
      <c r="W139" s="91"/>
      <c r="X139" s="93"/>
      <c r="Y139" s="93"/>
      <c r="Z139" s="91"/>
      <c r="AA139" s="93"/>
      <c r="AB139" s="91"/>
      <c r="AC139" s="91"/>
      <c r="AD139" s="91"/>
      <c r="AE139" s="91"/>
      <c r="AF139" s="91"/>
      <c r="AG139" s="91"/>
      <c r="AH139" s="92">
        <f t="shared" ref="AH139:AH149" si="6">SUM(J139:AG139)</f>
        <v>0.99999999999999989</v>
      </c>
      <c r="AI139" s="100">
        <v>44932</v>
      </c>
      <c r="AJ139" s="100">
        <v>45077</v>
      </c>
      <c r="AK139" s="70" t="s">
        <v>408</v>
      </c>
      <c r="AL139" s="90" t="s">
        <v>402</v>
      </c>
      <c r="AM139" s="43" t="s">
        <v>709</v>
      </c>
      <c r="AN139" s="94" t="s">
        <v>403</v>
      </c>
      <c r="AO139" s="94" t="s">
        <v>160</v>
      </c>
      <c r="AP139" s="94"/>
    </row>
    <row r="140" spans="1:42" s="95" customFormat="1" ht="71.25" hidden="1">
      <c r="A140" s="82" t="s">
        <v>152</v>
      </c>
      <c r="B140" s="75" t="s">
        <v>153</v>
      </c>
      <c r="C140" s="90">
        <v>329</v>
      </c>
      <c r="D140" s="299"/>
      <c r="E140" s="296"/>
      <c r="F140" s="70" t="s">
        <v>404</v>
      </c>
      <c r="G140" s="70" t="s">
        <v>420</v>
      </c>
      <c r="H140" s="293"/>
      <c r="I140" s="299"/>
      <c r="J140" s="91"/>
      <c r="K140" s="91"/>
      <c r="L140" s="91"/>
      <c r="M140" s="91"/>
      <c r="N140" s="91"/>
      <c r="O140" s="91"/>
      <c r="P140" s="91"/>
      <c r="Q140" s="91"/>
      <c r="R140" s="91"/>
      <c r="S140" s="91"/>
      <c r="T140" s="91"/>
      <c r="U140" s="91"/>
      <c r="V140" s="92"/>
      <c r="W140" s="91"/>
      <c r="X140" s="96"/>
      <c r="Y140" s="93"/>
      <c r="Z140" s="92">
        <v>0.2</v>
      </c>
      <c r="AA140" s="93"/>
      <c r="AB140" s="92">
        <v>0.4</v>
      </c>
      <c r="AC140" s="91"/>
      <c r="AD140" s="92">
        <v>0.4</v>
      </c>
      <c r="AE140" s="91"/>
      <c r="AF140" s="91"/>
      <c r="AG140" s="91"/>
      <c r="AH140" s="92">
        <f>SUM(J140:AG140)</f>
        <v>1</v>
      </c>
      <c r="AI140" s="100">
        <v>45170</v>
      </c>
      <c r="AJ140" s="100">
        <v>45260</v>
      </c>
      <c r="AK140" s="70" t="s">
        <v>421</v>
      </c>
      <c r="AL140" s="90" t="s">
        <v>402</v>
      </c>
      <c r="AM140" s="43" t="s">
        <v>709</v>
      </c>
      <c r="AN140" s="94" t="s">
        <v>403</v>
      </c>
      <c r="AO140" s="94" t="s">
        <v>160</v>
      </c>
      <c r="AP140" s="94"/>
    </row>
    <row r="141" spans="1:42" s="95" customFormat="1" ht="71.25" hidden="1">
      <c r="A141" s="82" t="s">
        <v>152</v>
      </c>
      <c r="B141" s="75" t="s">
        <v>153</v>
      </c>
      <c r="C141" s="90">
        <v>329</v>
      </c>
      <c r="D141" s="299"/>
      <c r="E141" s="296"/>
      <c r="F141" s="70" t="s">
        <v>404</v>
      </c>
      <c r="G141" s="70" t="s">
        <v>742</v>
      </c>
      <c r="H141" s="292">
        <v>0.05</v>
      </c>
      <c r="I141" s="299"/>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405</v>
      </c>
      <c r="AL141" s="90" t="s">
        <v>402</v>
      </c>
      <c r="AM141" s="43" t="s">
        <v>709</v>
      </c>
      <c r="AN141" s="94" t="s">
        <v>403</v>
      </c>
      <c r="AO141" s="94" t="s">
        <v>160</v>
      </c>
      <c r="AP141" s="94"/>
    </row>
    <row r="142" spans="1:42" s="95" customFormat="1" ht="71.25" hidden="1">
      <c r="A142" s="82" t="s">
        <v>152</v>
      </c>
      <c r="B142" s="75" t="s">
        <v>153</v>
      </c>
      <c r="C142" s="90">
        <v>329</v>
      </c>
      <c r="D142" s="299"/>
      <c r="E142" s="296"/>
      <c r="F142" s="70" t="s">
        <v>404</v>
      </c>
      <c r="G142" s="70" t="s">
        <v>743</v>
      </c>
      <c r="H142" s="294"/>
      <c r="I142" s="299"/>
      <c r="J142" s="91"/>
      <c r="K142" s="91"/>
      <c r="L142" s="91"/>
      <c r="M142" s="91"/>
      <c r="N142" s="92">
        <v>0.2</v>
      </c>
      <c r="O142" s="91"/>
      <c r="P142" s="92">
        <v>0.4</v>
      </c>
      <c r="Q142" s="91"/>
      <c r="R142" s="92">
        <v>0.4</v>
      </c>
      <c r="S142" s="91"/>
      <c r="T142" s="91"/>
      <c r="U142" s="91"/>
      <c r="V142" s="91"/>
      <c r="W142" s="91"/>
      <c r="X142" s="93"/>
      <c r="Y142" s="93"/>
      <c r="Z142" s="91"/>
      <c r="AA142" s="93"/>
      <c r="AB142" s="91"/>
      <c r="AC142" s="91"/>
      <c r="AD142" s="91"/>
      <c r="AE142" s="91"/>
      <c r="AF142" s="91"/>
      <c r="AG142" s="91"/>
      <c r="AH142" s="92">
        <f t="shared" ref="AH142" si="7">SUM(J142:AG142)</f>
        <v>1</v>
      </c>
      <c r="AI142" s="100">
        <v>44986</v>
      </c>
      <c r="AJ142" s="100">
        <v>45077</v>
      </c>
      <c r="AK142" s="90" t="s">
        <v>409</v>
      </c>
      <c r="AL142" s="90" t="s">
        <v>402</v>
      </c>
      <c r="AM142" s="43" t="s">
        <v>709</v>
      </c>
      <c r="AN142" s="94" t="s">
        <v>403</v>
      </c>
      <c r="AO142" s="94" t="s">
        <v>160</v>
      </c>
      <c r="AP142" s="94"/>
    </row>
    <row r="143" spans="1:42" s="95" customFormat="1" ht="71.25" hidden="1">
      <c r="A143" s="82" t="s">
        <v>152</v>
      </c>
      <c r="B143" s="75" t="s">
        <v>153</v>
      </c>
      <c r="C143" s="90">
        <v>329</v>
      </c>
      <c r="D143" s="300"/>
      <c r="E143" s="297"/>
      <c r="F143" s="70" t="s">
        <v>404</v>
      </c>
      <c r="G143" s="70" t="s">
        <v>422</v>
      </c>
      <c r="H143" s="293"/>
      <c r="I143" s="300"/>
      <c r="J143" s="91"/>
      <c r="K143" s="91"/>
      <c r="L143" s="91"/>
      <c r="M143" s="91"/>
      <c r="N143" s="91"/>
      <c r="O143" s="91"/>
      <c r="P143" s="91"/>
      <c r="Q143" s="91"/>
      <c r="R143" s="91"/>
      <c r="S143" s="91"/>
      <c r="T143" s="91"/>
      <c r="U143" s="91"/>
      <c r="V143" s="91"/>
      <c r="W143" s="91"/>
      <c r="X143" s="93"/>
      <c r="Y143" s="93"/>
      <c r="Z143" s="92"/>
      <c r="AA143" s="93"/>
      <c r="AB143" s="91"/>
      <c r="AC143" s="91"/>
      <c r="AD143" s="92">
        <v>0.4</v>
      </c>
      <c r="AE143" s="91"/>
      <c r="AF143" s="92">
        <v>0.6</v>
      </c>
      <c r="AG143" s="91"/>
      <c r="AH143" s="92">
        <f>SUM(J143:AG143)</f>
        <v>1</v>
      </c>
      <c r="AI143" s="100">
        <v>45231</v>
      </c>
      <c r="AJ143" s="100">
        <v>45275</v>
      </c>
      <c r="AK143" s="101" t="s">
        <v>423</v>
      </c>
      <c r="AL143" s="90" t="s">
        <v>402</v>
      </c>
      <c r="AM143" s="43" t="s">
        <v>709</v>
      </c>
      <c r="AN143" s="94" t="s">
        <v>403</v>
      </c>
      <c r="AO143" s="94" t="s">
        <v>160</v>
      </c>
      <c r="AP143" s="94"/>
    </row>
    <row r="144" spans="1:42" s="95" customFormat="1" ht="71.25" hidden="1">
      <c r="A144" s="82" t="s">
        <v>152</v>
      </c>
      <c r="B144" s="75" t="s">
        <v>153</v>
      </c>
      <c r="C144" s="90">
        <v>329</v>
      </c>
      <c r="D144" s="91" t="s">
        <v>70</v>
      </c>
      <c r="E144" s="90" t="s">
        <v>70</v>
      </c>
      <c r="F144" s="70" t="s">
        <v>399</v>
      </c>
      <c r="G144" s="70" t="s">
        <v>400</v>
      </c>
      <c r="H144" s="92">
        <v>0.1</v>
      </c>
      <c r="I144" s="292">
        <f>+H144+H145+H146+H147+H148+H149</f>
        <v>1</v>
      </c>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401</v>
      </c>
      <c r="AL144" s="90" t="s">
        <v>402</v>
      </c>
      <c r="AM144" s="43" t="s">
        <v>709</v>
      </c>
      <c r="AN144" s="94" t="s">
        <v>403</v>
      </c>
      <c r="AO144" s="94" t="s">
        <v>160</v>
      </c>
      <c r="AP144" s="94"/>
    </row>
    <row r="145" spans="1:42" s="95" customFormat="1" ht="71.25" hidden="1">
      <c r="A145" s="82" t="s">
        <v>152</v>
      </c>
      <c r="B145" s="75" t="s">
        <v>153</v>
      </c>
      <c r="C145" s="90">
        <v>329</v>
      </c>
      <c r="D145" s="91" t="s">
        <v>70</v>
      </c>
      <c r="E145" s="90" t="s">
        <v>70</v>
      </c>
      <c r="F145" s="70" t="s">
        <v>399</v>
      </c>
      <c r="G145" s="99" t="s">
        <v>414</v>
      </c>
      <c r="H145" s="92">
        <v>0.1</v>
      </c>
      <c r="I145" s="299"/>
      <c r="J145" s="91"/>
      <c r="K145" s="91"/>
      <c r="L145" s="91"/>
      <c r="M145" s="91"/>
      <c r="N145" s="91"/>
      <c r="O145" s="91"/>
      <c r="P145" s="91"/>
      <c r="Q145" s="91"/>
      <c r="R145" s="92">
        <v>1</v>
      </c>
      <c r="S145" s="91"/>
      <c r="T145" s="91"/>
      <c r="U145" s="91"/>
      <c r="V145" s="91"/>
      <c r="W145" s="91"/>
      <c r="X145" s="93"/>
      <c r="Y145" s="93"/>
      <c r="Z145" s="91"/>
      <c r="AA145" s="93"/>
      <c r="AB145" s="91"/>
      <c r="AC145" s="91"/>
      <c r="AD145" s="91"/>
      <c r="AE145" s="91"/>
      <c r="AF145" s="91"/>
      <c r="AG145" s="91"/>
      <c r="AH145" s="92">
        <f t="shared" si="6"/>
        <v>1</v>
      </c>
      <c r="AI145" s="100">
        <v>45047</v>
      </c>
      <c r="AJ145" s="100">
        <v>45077</v>
      </c>
      <c r="AK145" s="101" t="s">
        <v>401</v>
      </c>
      <c r="AL145" s="90" t="s">
        <v>402</v>
      </c>
      <c r="AM145" s="43" t="s">
        <v>709</v>
      </c>
      <c r="AN145" s="94" t="s">
        <v>403</v>
      </c>
      <c r="AO145" s="94" t="s">
        <v>160</v>
      </c>
      <c r="AP145" s="94"/>
    </row>
    <row r="146" spans="1:42" s="95" customFormat="1" ht="71.25" hidden="1">
      <c r="A146" s="82" t="s">
        <v>152</v>
      </c>
      <c r="B146" s="75" t="s">
        <v>153</v>
      </c>
      <c r="C146" s="90">
        <v>330</v>
      </c>
      <c r="D146" s="91" t="s">
        <v>70</v>
      </c>
      <c r="E146" s="90" t="s">
        <v>70</v>
      </c>
      <c r="F146" s="70" t="s">
        <v>399</v>
      </c>
      <c r="G146" s="70" t="s">
        <v>417</v>
      </c>
      <c r="H146" s="92">
        <v>0.1</v>
      </c>
      <c r="I146" s="299"/>
      <c r="J146" s="91"/>
      <c r="K146" s="91"/>
      <c r="L146" s="91"/>
      <c r="M146" s="91"/>
      <c r="N146" s="91"/>
      <c r="O146" s="91"/>
      <c r="P146" s="91"/>
      <c r="Q146" s="91"/>
      <c r="R146" s="91"/>
      <c r="S146" s="91"/>
      <c r="T146" s="92">
        <v>1</v>
      </c>
      <c r="U146" s="91"/>
      <c r="V146" s="91"/>
      <c r="W146" s="91"/>
      <c r="X146" s="93"/>
      <c r="Y146" s="93"/>
      <c r="Z146" s="91"/>
      <c r="AA146" s="93"/>
      <c r="AB146" s="91"/>
      <c r="AC146" s="91"/>
      <c r="AD146" s="91"/>
      <c r="AE146" s="91"/>
      <c r="AF146" s="91"/>
      <c r="AG146" s="91"/>
      <c r="AH146" s="92">
        <f t="shared" si="6"/>
        <v>1</v>
      </c>
      <c r="AI146" s="100">
        <v>45078</v>
      </c>
      <c r="AJ146" s="100">
        <v>45107</v>
      </c>
      <c r="AK146" s="101" t="s">
        <v>401</v>
      </c>
      <c r="AL146" s="90" t="s">
        <v>402</v>
      </c>
      <c r="AM146" s="43" t="s">
        <v>709</v>
      </c>
      <c r="AN146" s="94" t="s">
        <v>403</v>
      </c>
      <c r="AO146" s="94" t="s">
        <v>160</v>
      </c>
      <c r="AP146" s="94"/>
    </row>
    <row r="147" spans="1:42" s="95" customFormat="1" ht="71.25" hidden="1">
      <c r="A147" s="82" t="s">
        <v>152</v>
      </c>
      <c r="B147" s="75" t="s">
        <v>153</v>
      </c>
      <c r="C147" s="90">
        <v>329</v>
      </c>
      <c r="D147" s="91" t="s">
        <v>70</v>
      </c>
      <c r="E147" s="90" t="s">
        <v>70</v>
      </c>
      <c r="F147" s="70" t="s">
        <v>399</v>
      </c>
      <c r="G147" s="99" t="s">
        <v>426</v>
      </c>
      <c r="H147" s="92">
        <v>0.1</v>
      </c>
      <c r="I147" s="299"/>
      <c r="J147" s="91"/>
      <c r="K147" s="91"/>
      <c r="L147" s="91"/>
      <c r="M147" s="91"/>
      <c r="N147" s="91"/>
      <c r="O147" s="91"/>
      <c r="P147" s="91"/>
      <c r="Q147" s="91"/>
      <c r="R147" s="91"/>
      <c r="S147" s="91"/>
      <c r="T147" s="91"/>
      <c r="U147" s="91"/>
      <c r="V147" s="91"/>
      <c r="W147" s="91"/>
      <c r="X147" s="93"/>
      <c r="Y147" s="93"/>
      <c r="Z147" s="91"/>
      <c r="AA147" s="93"/>
      <c r="AB147" s="91"/>
      <c r="AC147" s="91"/>
      <c r="AD147" s="92">
        <v>0.8</v>
      </c>
      <c r="AE147" s="91"/>
      <c r="AF147" s="92">
        <v>0.2</v>
      </c>
      <c r="AG147" s="91"/>
      <c r="AH147" s="92">
        <f>SUM(J147:AG147)</f>
        <v>1</v>
      </c>
      <c r="AI147" s="100">
        <v>45231</v>
      </c>
      <c r="AJ147" s="100">
        <v>45275</v>
      </c>
      <c r="AK147" s="101" t="s">
        <v>401</v>
      </c>
      <c r="AL147" s="90" t="s">
        <v>402</v>
      </c>
      <c r="AM147" s="43" t="s">
        <v>709</v>
      </c>
      <c r="AN147" s="94" t="s">
        <v>403</v>
      </c>
      <c r="AO147" s="94" t="s">
        <v>160</v>
      </c>
      <c r="AP147" s="94"/>
    </row>
    <row r="148" spans="1:42" s="95" customFormat="1" ht="85.5" hidden="1">
      <c r="A148" s="82" t="s">
        <v>152</v>
      </c>
      <c r="B148" s="75" t="s">
        <v>153</v>
      </c>
      <c r="C148" s="90">
        <v>329</v>
      </c>
      <c r="D148" s="91" t="s">
        <v>70</v>
      </c>
      <c r="E148" s="90" t="s">
        <v>70</v>
      </c>
      <c r="F148" s="70" t="s">
        <v>399</v>
      </c>
      <c r="G148" s="70" t="s">
        <v>744</v>
      </c>
      <c r="H148" s="92">
        <v>0.3</v>
      </c>
      <c r="I148" s="299"/>
      <c r="J148" s="92"/>
      <c r="K148" s="91"/>
      <c r="L148" s="92">
        <v>0.5</v>
      </c>
      <c r="M148" s="91"/>
      <c r="N148" s="92">
        <v>0.5</v>
      </c>
      <c r="O148" s="91"/>
      <c r="P148" s="91"/>
      <c r="Q148" s="91"/>
      <c r="R148" s="91"/>
      <c r="S148" s="91"/>
      <c r="T148" s="91"/>
      <c r="U148" s="91"/>
      <c r="V148" s="91"/>
      <c r="W148" s="91"/>
      <c r="X148" s="93"/>
      <c r="Y148" s="93"/>
      <c r="Z148" s="91"/>
      <c r="AA148" s="93"/>
      <c r="AB148" s="91"/>
      <c r="AC148" s="91"/>
      <c r="AD148" s="91"/>
      <c r="AE148" s="91"/>
      <c r="AF148" s="91"/>
      <c r="AG148" s="91"/>
      <c r="AH148" s="92">
        <f t="shared" ref="AH148" si="8">SUM(J148:AG148)</f>
        <v>1</v>
      </c>
      <c r="AI148" s="100">
        <v>44972</v>
      </c>
      <c r="AJ148" s="100">
        <v>45016</v>
      </c>
      <c r="AK148" s="101" t="s">
        <v>406</v>
      </c>
      <c r="AL148" s="90" t="s">
        <v>402</v>
      </c>
      <c r="AM148" s="43" t="s">
        <v>709</v>
      </c>
      <c r="AN148" s="94" t="s">
        <v>403</v>
      </c>
      <c r="AO148" s="94" t="s">
        <v>160</v>
      </c>
      <c r="AP148" s="94"/>
    </row>
    <row r="149" spans="1:42" s="95" customFormat="1" ht="71.25" hidden="1">
      <c r="A149" s="82" t="s">
        <v>152</v>
      </c>
      <c r="B149" s="75" t="s">
        <v>153</v>
      </c>
      <c r="C149" s="90">
        <v>329</v>
      </c>
      <c r="D149" s="91" t="s">
        <v>70</v>
      </c>
      <c r="E149" s="90" t="s">
        <v>70</v>
      </c>
      <c r="F149" s="70" t="s">
        <v>399</v>
      </c>
      <c r="G149" s="70" t="s">
        <v>424</v>
      </c>
      <c r="H149" s="92">
        <v>0.3</v>
      </c>
      <c r="I149" s="300"/>
      <c r="J149" s="92">
        <v>0.05</v>
      </c>
      <c r="K149" s="91"/>
      <c r="L149" s="92">
        <v>0.1</v>
      </c>
      <c r="M149" s="91"/>
      <c r="N149" s="92">
        <v>0.1</v>
      </c>
      <c r="O149" s="91"/>
      <c r="P149" s="92">
        <v>0.1</v>
      </c>
      <c r="Q149" s="91"/>
      <c r="R149" s="92">
        <v>0.1</v>
      </c>
      <c r="S149" s="91"/>
      <c r="T149" s="92">
        <v>0.1</v>
      </c>
      <c r="U149" s="91"/>
      <c r="V149" s="92">
        <v>0.1</v>
      </c>
      <c r="W149" s="91"/>
      <c r="X149" s="92">
        <v>0.1</v>
      </c>
      <c r="Y149" s="93"/>
      <c r="Z149" s="92">
        <v>0.1</v>
      </c>
      <c r="AA149" s="93"/>
      <c r="AB149" s="92">
        <v>0.05</v>
      </c>
      <c r="AC149" s="91"/>
      <c r="AD149" s="92">
        <v>0.05</v>
      </c>
      <c r="AE149" s="91"/>
      <c r="AF149" s="92">
        <v>0.05</v>
      </c>
      <c r="AG149" s="91"/>
      <c r="AH149" s="92">
        <f t="shared" si="6"/>
        <v>1</v>
      </c>
      <c r="AI149" s="100">
        <v>44927</v>
      </c>
      <c r="AJ149" s="100">
        <v>45290</v>
      </c>
      <c r="AK149" s="101" t="s">
        <v>425</v>
      </c>
      <c r="AL149" s="90" t="s">
        <v>402</v>
      </c>
      <c r="AM149" s="43" t="s">
        <v>709</v>
      </c>
      <c r="AN149" s="94" t="s">
        <v>403</v>
      </c>
      <c r="AO149" s="94" t="s">
        <v>160</v>
      </c>
      <c r="AP149" s="94"/>
    </row>
    <row r="150" spans="1:42" s="1" customFormat="1" ht="60" hidden="1">
      <c r="A150" s="43" t="s">
        <v>40</v>
      </c>
      <c r="B150" s="60" t="s">
        <v>203</v>
      </c>
      <c r="C150" s="60">
        <v>422</v>
      </c>
      <c r="D150" s="301">
        <v>13778</v>
      </c>
      <c r="E150" s="273">
        <v>1265809000</v>
      </c>
      <c r="F150" s="77" t="s">
        <v>348</v>
      </c>
      <c r="G150" s="50" t="s">
        <v>349</v>
      </c>
      <c r="H150" s="78">
        <v>0.4</v>
      </c>
      <c r="I150" s="275">
        <f>+H150+H151+H152</f>
        <v>1</v>
      </c>
      <c r="J150" s="76" t="s">
        <v>127</v>
      </c>
      <c r="K150" s="76" t="s">
        <v>127</v>
      </c>
      <c r="L150" s="76" t="s">
        <v>127</v>
      </c>
      <c r="M150" s="76" t="s">
        <v>127</v>
      </c>
      <c r="N150" s="78">
        <v>0.25</v>
      </c>
      <c r="O150" s="76" t="s">
        <v>127</v>
      </c>
      <c r="P150" s="76" t="s">
        <v>127</v>
      </c>
      <c r="Q150" s="76" t="s">
        <v>127</v>
      </c>
      <c r="R150" s="76" t="s">
        <v>127</v>
      </c>
      <c r="S150" s="76" t="s">
        <v>127</v>
      </c>
      <c r="T150" s="78">
        <v>0.25</v>
      </c>
      <c r="U150" s="76" t="s">
        <v>127</v>
      </c>
      <c r="V150" s="76" t="s">
        <v>127</v>
      </c>
      <c r="W150" s="76" t="s">
        <v>127</v>
      </c>
      <c r="X150" s="76" t="s">
        <v>127</v>
      </c>
      <c r="Y150" s="76" t="s">
        <v>127</v>
      </c>
      <c r="Z150" s="78">
        <v>0.25</v>
      </c>
      <c r="AA150" s="76" t="s">
        <v>127</v>
      </c>
      <c r="AB150" s="76" t="s">
        <v>127</v>
      </c>
      <c r="AC150" s="76" t="s">
        <v>127</v>
      </c>
      <c r="AD150" s="76" t="s">
        <v>127</v>
      </c>
      <c r="AE150" s="76" t="s">
        <v>127</v>
      </c>
      <c r="AF150" s="78">
        <v>0.25</v>
      </c>
      <c r="AG150" s="76" t="s">
        <v>127</v>
      </c>
      <c r="AH150" s="31">
        <f>+N150+T150+Z150+AF150</f>
        <v>1</v>
      </c>
      <c r="AI150" s="79">
        <v>44986</v>
      </c>
      <c r="AJ150" s="79">
        <v>45290</v>
      </c>
      <c r="AK150" s="50" t="s">
        <v>350</v>
      </c>
      <c r="AL150" s="50" t="s">
        <v>351</v>
      </c>
      <c r="AM150" s="50" t="s">
        <v>753</v>
      </c>
      <c r="AN150" s="43" t="s">
        <v>754</v>
      </c>
      <c r="AO150" s="43" t="s">
        <v>352</v>
      </c>
      <c r="AP150" s="43"/>
    </row>
    <row r="151" spans="1:42" s="1" customFormat="1" ht="95.25" hidden="1" customHeight="1">
      <c r="A151" s="43" t="s">
        <v>40</v>
      </c>
      <c r="B151" s="60" t="s">
        <v>203</v>
      </c>
      <c r="C151" s="60">
        <v>422</v>
      </c>
      <c r="D151" s="251"/>
      <c r="E151" s="274"/>
      <c r="F151" s="77" t="s">
        <v>348</v>
      </c>
      <c r="G151" s="50" t="s">
        <v>353</v>
      </c>
      <c r="H151" s="78">
        <v>0.4</v>
      </c>
      <c r="I151" s="277"/>
      <c r="J151" s="78">
        <v>0.08</v>
      </c>
      <c r="K151" s="78" t="s">
        <v>127</v>
      </c>
      <c r="L151" s="78">
        <v>0.08</v>
      </c>
      <c r="M151" s="78" t="s">
        <v>127</v>
      </c>
      <c r="N151" s="78">
        <v>0.08</v>
      </c>
      <c r="O151" s="78" t="s">
        <v>127</v>
      </c>
      <c r="P151" s="78">
        <v>0.08</v>
      </c>
      <c r="Q151" s="78" t="s">
        <v>127</v>
      </c>
      <c r="R151" s="78">
        <v>0.08</v>
      </c>
      <c r="S151" s="78" t="s">
        <v>127</v>
      </c>
      <c r="T151" s="78">
        <v>0.08</v>
      </c>
      <c r="U151" s="78" t="s">
        <v>127</v>
      </c>
      <c r="V151" s="78">
        <v>0.08</v>
      </c>
      <c r="W151" s="78" t="s">
        <v>127</v>
      </c>
      <c r="X151" s="78">
        <v>0.08</v>
      </c>
      <c r="Y151" s="78" t="s">
        <v>127</v>
      </c>
      <c r="Z151" s="78">
        <v>0.09</v>
      </c>
      <c r="AA151" s="78" t="s">
        <v>127</v>
      </c>
      <c r="AB151" s="78">
        <v>0.09</v>
      </c>
      <c r="AC151" s="78" t="s">
        <v>127</v>
      </c>
      <c r="AD151" s="78">
        <v>0.09</v>
      </c>
      <c r="AE151" s="78" t="s">
        <v>127</v>
      </c>
      <c r="AF151" s="78">
        <v>0.09</v>
      </c>
      <c r="AG151" s="78" t="s">
        <v>127</v>
      </c>
      <c r="AH151" s="31">
        <f t="shared" ref="AH151:AH191" si="9">+J151+L151+N151+P151+R151+T151+V151+X151+Z151+AB151+AD151+AF151</f>
        <v>0.99999999999999989</v>
      </c>
      <c r="AI151" s="79">
        <v>44927</v>
      </c>
      <c r="AJ151" s="79">
        <v>45290</v>
      </c>
      <c r="AK151" s="50" t="s">
        <v>354</v>
      </c>
      <c r="AL151" s="50" t="s">
        <v>351</v>
      </c>
      <c r="AM151" s="50" t="s">
        <v>753</v>
      </c>
      <c r="AN151" s="43" t="s">
        <v>754</v>
      </c>
      <c r="AO151" s="43" t="s">
        <v>352</v>
      </c>
      <c r="AP151" s="43"/>
    </row>
    <row r="152" spans="1:42" s="1" customFormat="1" ht="60" hidden="1">
      <c r="A152" s="43" t="s">
        <v>40</v>
      </c>
      <c r="B152" s="60" t="s">
        <v>203</v>
      </c>
      <c r="C152" s="60">
        <v>422</v>
      </c>
      <c r="D152" s="251"/>
      <c r="E152" s="274"/>
      <c r="F152" s="77" t="s">
        <v>348</v>
      </c>
      <c r="G152" s="50" t="s">
        <v>355</v>
      </c>
      <c r="H152" s="78">
        <v>0.2</v>
      </c>
      <c r="I152" s="276"/>
      <c r="J152" s="76" t="s">
        <v>127</v>
      </c>
      <c r="K152" s="76" t="s">
        <v>127</v>
      </c>
      <c r="L152" s="76" t="s">
        <v>127</v>
      </c>
      <c r="M152" s="76" t="s">
        <v>127</v>
      </c>
      <c r="N152" s="76" t="s">
        <v>127</v>
      </c>
      <c r="O152" s="76" t="s">
        <v>127</v>
      </c>
      <c r="P152" s="76" t="s">
        <v>127</v>
      </c>
      <c r="Q152" s="76" t="s">
        <v>127</v>
      </c>
      <c r="R152" s="76" t="s">
        <v>127</v>
      </c>
      <c r="S152" s="76" t="s">
        <v>127</v>
      </c>
      <c r="T152" s="78">
        <v>0.5</v>
      </c>
      <c r="U152" s="76" t="s">
        <v>127</v>
      </c>
      <c r="V152" s="76" t="s">
        <v>127</v>
      </c>
      <c r="W152" s="76" t="s">
        <v>127</v>
      </c>
      <c r="X152" s="76" t="s">
        <v>127</v>
      </c>
      <c r="Y152" s="76" t="s">
        <v>127</v>
      </c>
      <c r="Z152" s="76" t="s">
        <v>127</v>
      </c>
      <c r="AA152" s="76" t="s">
        <v>127</v>
      </c>
      <c r="AB152" s="76" t="s">
        <v>127</v>
      </c>
      <c r="AC152" s="76" t="s">
        <v>127</v>
      </c>
      <c r="AD152" s="76" t="s">
        <v>127</v>
      </c>
      <c r="AE152" s="76" t="s">
        <v>127</v>
      </c>
      <c r="AF152" s="78">
        <v>0.5</v>
      </c>
      <c r="AG152" s="76" t="s">
        <v>127</v>
      </c>
      <c r="AH152" s="31">
        <v>1</v>
      </c>
      <c r="AI152" s="79">
        <v>45078</v>
      </c>
      <c r="AJ152" s="79">
        <v>45290</v>
      </c>
      <c r="AK152" s="50" t="s">
        <v>356</v>
      </c>
      <c r="AL152" s="50" t="s">
        <v>351</v>
      </c>
      <c r="AM152" s="50" t="s">
        <v>753</v>
      </c>
      <c r="AN152" s="43" t="s">
        <v>754</v>
      </c>
      <c r="AO152" s="43" t="s">
        <v>352</v>
      </c>
      <c r="AP152" s="43"/>
    </row>
    <row r="153" spans="1:42" s="1" customFormat="1" ht="69" hidden="1" customHeight="1">
      <c r="A153" s="43" t="s">
        <v>40</v>
      </c>
      <c r="B153" s="60" t="s">
        <v>203</v>
      </c>
      <c r="C153" s="60">
        <v>423</v>
      </c>
      <c r="D153" s="251">
        <v>1</v>
      </c>
      <c r="E153" s="252">
        <v>603769000</v>
      </c>
      <c r="F153" s="50" t="s">
        <v>357</v>
      </c>
      <c r="G153" s="50" t="s">
        <v>358</v>
      </c>
      <c r="H153" s="63">
        <v>0.1</v>
      </c>
      <c r="I153" s="265">
        <f>+H153+H154+H155+H156+H157+H158+H159+H160</f>
        <v>0.99999999999999989</v>
      </c>
      <c r="J153" s="78">
        <v>0.05</v>
      </c>
      <c r="K153" s="78"/>
      <c r="L153" s="78">
        <v>0.05</v>
      </c>
      <c r="M153" s="78"/>
      <c r="N153" s="78">
        <v>0.05</v>
      </c>
      <c r="O153" s="78"/>
      <c r="P153" s="78">
        <v>0.05</v>
      </c>
      <c r="Q153" s="78"/>
      <c r="R153" s="78">
        <v>0.4</v>
      </c>
      <c r="S153" s="78"/>
      <c r="T153" s="78">
        <v>0.05</v>
      </c>
      <c r="U153" s="78"/>
      <c r="V153" s="78">
        <v>0.05</v>
      </c>
      <c r="W153" s="78"/>
      <c r="X153" s="78">
        <v>0.05</v>
      </c>
      <c r="Y153" s="78"/>
      <c r="Z153" s="78">
        <v>0.05</v>
      </c>
      <c r="AA153" s="78"/>
      <c r="AB153" s="78">
        <v>0.05</v>
      </c>
      <c r="AC153" s="78"/>
      <c r="AD153" s="78">
        <v>0.05</v>
      </c>
      <c r="AE153" s="78"/>
      <c r="AF153" s="78">
        <v>0.1</v>
      </c>
      <c r="AG153" s="78"/>
      <c r="AH153" s="31">
        <f t="shared" si="9"/>
        <v>1.0000000000000004</v>
      </c>
      <c r="AI153" s="79">
        <v>44928</v>
      </c>
      <c r="AJ153" s="79">
        <v>45291</v>
      </c>
      <c r="AK153" s="50" t="s">
        <v>359</v>
      </c>
      <c r="AL153" s="50" t="s">
        <v>351</v>
      </c>
      <c r="AM153" s="50" t="s">
        <v>360</v>
      </c>
      <c r="AN153" s="50" t="s">
        <v>754</v>
      </c>
      <c r="AO153" s="50" t="s">
        <v>352</v>
      </c>
      <c r="AP153" s="50"/>
    </row>
    <row r="154" spans="1:42" s="1" customFormat="1" ht="95.25" hidden="1" customHeight="1">
      <c r="A154" s="43" t="s">
        <v>40</v>
      </c>
      <c r="B154" s="60" t="s">
        <v>203</v>
      </c>
      <c r="C154" s="60">
        <v>423</v>
      </c>
      <c r="D154" s="251"/>
      <c r="E154" s="253"/>
      <c r="F154" s="50" t="s">
        <v>357</v>
      </c>
      <c r="G154" s="50" t="s">
        <v>361</v>
      </c>
      <c r="H154" s="63">
        <v>0.1</v>
      </c>
      <c r="I154" s="266"/>
      <c r="J154" s="78"/>
      <c r="K154" s="78"/>
      <c r="L154" s="78"/>
      <c r="M154" s="78"/>
      <c r="N154" s="78"/>
      <c r="O154" s="78"/>
      <c r="P154" s="78"/>
      <c r="Q154" s="78"/>
      <c r="R154" s="78">
        <v>0.15</v>
      </c>
      <c r="S154" s="78"/>
      <c r="T154" s="78">
        <v>0.15</v>
      </c>
      <c r="U154" s="78"/>
      <c r="V154" s="78"/>
      <c r="W154" s="78"/>
      <c r="X154" s="78">
        <v>0.5</v>
      </c>
      <c r="Y154" s="78"/>
      <c r="Z154" s="78">
        <v>0.2</v>
      </c>
      <c r="AA154" s="78"/>
      <c r="AB154" s="78"/>
      <c r="AC154" s="78"/>
      <c r="AD154" s="78"/>
      <c r="AE154" s="78"/>
      <c r="AF154" s="78"/>
      <c r="AG154" s="78"/>
      <c r="AH154" s="31">
        <f>+J154+L154+N154+P154+R154+T154+V154+X154+Z154+AB154+AD154+AF154</f>
        <v>1</v>
      </c>
      <c r="AI154" s="79">
        <v>45047</v>
      </c>
      <c r="AJ154" s="79" t="s">
        <v>822</v>
      </c>
      <c r="AK154" s="50" t="s">
        <v>362</v>
      </c>
      <c r="AL154" s="50" t="s">
        <v>351</v>
      </c>
      <c r="AM154" s="50" t="s">
        <v>360</v>
      </c>
      <c r="AN154" s="50" t="s">
        <v>754</v>
      </c>
      <c r="AO154" s="50" t="s">
        <v>352</v>
      </c>
      <c r="AP154" s="50"/>
    </row>
    <row r="155" spans="1:42" s="1" customFormat="1" ht="60" hidden="1">
      <c r="A155" s="43" t="s">
        <v>40</v>
      </c>
      <c r="B155" s="60" t="s">
        <v>203</v>
      </c>
      <c r="C155" s="60">
        <v>423</v>
      </c>
      <c r="D155" s="251"/>
      <c r="E155" s="253"/>
      <c r="F155" s="50" t="s">
        <v>357</v>
      </c>
      <c r="G155" s="50" t="s">
        <v>363</v>
      </c>
      <c r="H155" s="63">
        <v>0.2</v>
      </c>
      <c r="I155" s="266"/>
      <c r="J155" s="78"/>
      <c r="K155" s="78"/>
      <c r="L155" s="78"/>
      <c r="M155" s="78"/>
      <c r="N155" s="78"/>
      <c r="O155" s="78"/>
      <c r="P155" s="78"/>
      <c r="Q155" s="78"/>
      <c r="R155" s="78">
        <v>0.33</v>
      </c>
      <c r="S155" s="78"/>
      <c r="T155" s="78"/>
      <c r="U155" s="78"/>
      <c r="V155" s="78"/>
      <c r="W155" s="78"/>
      <c r="X155" s="78">
        <v>0.33</v>
      </c>
      <c r="Y155" s="78"/>
      <c r="Z155" s="78"/>
      <c r="AA155" s="78"/>
      <c r="AB155" s="78"/>
      <c r="AC155" s="78"/>
      <c r="AD155" s="78">
        <v>0.34</v>
      </c>
      <c r="AE155" s="78"/>
      <c r="AF155" s="78"/>
      <c r="AG155" s="78"/>
      <c r="AH155" s="31">
        <f t="shared" si="9"/>
        <v>1</v>
      </c>
      <c r="AI155" s="79">
        <v>45047</v>
      </c>
      <c r="AJ155" s="79">
        <v>45260</v>
      </c>
      <c r="AK155" s="50" t="s">
        <v>364</v>
      </c>
      <c r="AL155" s="50" t="s">
        <v>351</v>
      </c>
      <c r="AM155" s="50" t="s">
        <v>360</v>
      </c>
      <c r="AN155" s="50" t="s">
        <v>754</v>
      </c>
      <c r="AO155" s="50" t="s">
        <v>352</v>
      </c>
      <c r="AP155" s="50"/>
    </row>
    <row r="156" spans="1:42" s="1" customFormat="1" ht="60" hidden="1">
      <c r="A156" s="43" t="s">
        <v>40</v>
      </c>
      <c r="B156" s="60" t="s">
        <v>203</v>
      </c>
      <c r="C156" s="60">
        <v>423</v>
      </c>
      <c r="D156" s="251"/>
      <c r="E156" s="253"/>
      <c r="F156" s="50" t="s">
        <v>357</v>
      </c>
      <c r="G156" s="50" t="s">
        <v>365</v>
      </c>
      <c r="H156" s="63">
        <v>0.1</v>
      </c>
      <c r="I156" s="266"/>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9"/>
        <v>1</v>
      </c>
      <c r="AI156" s="79">
        <v>45017</v>
      </c>
      <c r="AJ156" s="79">
        <v>45076</v>
      </c>
      <c r="AK156" s="50" t="s">
        <v>366</v>
      </c>
      <c r="AL156" s="50" t="s">
        <v>351</v>
      </c>
      <c r="AM156" s="50" t="s">
        <v>360</v>
      </c>
      <c r="AN156" s="50" t="s">
        <v>754</v>
      </c>
      <c r="AO156" s="50" t="s">
        <v>352</v>
      </c>
      <c r="AP156" s="50"/>
    </row>
    <row r="157" spans="1:42" s="1" customFormat="1" ht="60" hidden="1">
      <c r="A157" s="43" t="s">
        <v>40</v>
      </c>
      <c r="B157" s="60" t="s">
        <v>203</v>
      </c>
      <c r="C157" s="60">
        <v>423</v>
      </c>
      <c r="D157" s="251"/>
      <c r="E157" s="253"/>
      <c r="F157" s="50" t="s">
        <v>357</v>
      </c>
      <c r="G157" s="50" t="s">
        <v>367</v>
      </c>
      <c r="H157" s="63">
        <v>0.1</v>
      </c>
      <c r="I157" s="266"/>
      <c r="J157" s="78"/>
      <c r="K157" s="78"/>
      <c r="L157" s="78"/>
      <c r="M157" s="78"/>
      <c r="N157" s="78"/>
      <c r="O157" s="78"/>
      <c r="P157" s="78"/>
      <c r="Q157" s="78"/>
      <c r="R157" s="78">
        <v>0.33</v>
      </c>
      <c r="S157" s="78"/>
      <c r="T157" s="78">
        <v>0.33</v>
      </c>
      <c r="U157" s="78"/>
      <c r="V157" s="78">
        <v>0.34</v>
      </c>
      <c r="W157" s="78"/>
      <c r="X157" s="78"/>
      <c r="Y157" s="78"/>
      <c r="Z157" s="78"/>
      <c r="AA157" s="78"/>
      <c r="AB157" s="78"/>
      <c r="AC157" s="78"/>
      <c r="AD157" s="78"/>
      <c r="AE157" s="78"/>
      <c r="AF157" s="78"/>
      <c r="AG157" s="78"/>
      <c r="AH157" s="31">
        <f t="shared" si="9"/>
        <v>1</v>
      </c>
      <c r="AI157" s="79">
        <v>45047</v>
      </c>
      <c r="AJ157" s="79">
        <v>45137</v>
      </c>
      <c r="AK157" s="50" t="s">
        <v>368</v>
      </c>
      <c r="AL157" s="50" t="s">
        <v>351</v>
      </c>
      <c r="AM157" s="50" t="s">
        <v>360</v>
      </c>
      <c r="AN157" s="50" t="s">
        <v>754</v>
      </c>
      <c r="AO157" s="50" t="s">
        <v>352</v>
      </c>
      <c r="AP157" s="50"/>
    </row>
    <row r="158" spans="1:42" s="1" customFormat="1" ht="75" hidden="1">
      <c r="A158" s="43" t="s">
        <v>40</v>
      </c>
      <c r="B158" s="60" t="s">
        <v>203</v>
      </c>
      <c r="C158" s="60">
        <v>423</v>
      </c>
      <c r="D158" s="251"/>
      <c r="E158" s="253"/>
      <c r="F158" s="50" t="s">
        <v>357</v>
      </c>
      <c r="G158" s="50" t="s">
        <v>369</v>
      </c>
      <c r="H158" s="63">
        <v>0.1</v>
      </c>
      <c r="I158" s="266"/>
      <c r="J158" s="78"/>
      <c r="K158" s="78"/>
      <c r="L158" s="78"/>
      <c r="M158" s="78"/>
      <c r="N158" s="78">
        <v>0.25</v>
      </c>
      <c r="O158" s="78"/>
      <c r="P158" s="78"/>
      <c r="Q158" s="78"/>
      <c r="R158" s="78"/>
      <c r="S158" s="78"/>
      <c r="T158" s="78">
        <v>0.25</v>
      </c>
      <c r="U158" s="78"/>
      <c r="V158" s="78"/>
      <c r="W158" s="78"/>
      <c r="X158" s="78"/>
      <c r="Y158" s="78"/>
      <c r="Z158" s="78">
        <v>0.25</v>
      </c>
      <c r="AA158" s="78"/>
      <c r="AB158" s="78"/>
      <c r="AC158" s="78"/>
      <c r="AD158" s="78"/>
      <c r="AE158" s="60"/>
      <c r="AF158" s="78">
        <v>0.25</v>
      </c>
      <c r="AG158" s="78"/>
      <c r="AH158" s="31">
        <f t="shared" si="9"/>
        <v>1</v>
      </c>
      <c r="AI158" s="79">
        <v>44986</v>
      </c>
      <c r="AJ158" s="79">
        <v>45291</v>
      </c>
      <c r="AK158" s="50" t="s">
        <v>370</v>
      </c>
      <c r="AL158" s="50" t="s">
        <v>351</v>
      </c>
      <c r="AM158" s="50" t="s">
        <v>360</v>
      </c>
      <c r="AN158" s="50" t="s">
        <v>754</v>
      </c>
      <c r="AO158" s="50" t="s">
        <v>352</v>
      </c>
      <c r="AP158" s="50"/>
    </row>
    <row r="159" spans="1:42" s="1" customFormat="1" ht="67.5" hidden="1" customHeight="1">
      <c r="A159" s="43" t="s">
        <v>40</v>
      </c>
      <c r="B159" s="60" t="s">
        <v>203</v>
      </c>
      <c r="C159" s="60">
        <v>423</v>
      </c>
      <c r="D159" s="251"/>
      <c r="E159" s="253"/>
      <c r="F159" s="50" t="s">
        <v>357</v>
      </c>
      <c r="G159" s="50" t="s">
        <v>371</v>
      </c>
      <c r="H159" s="63">
        <v>0.2</v>
      </c>
      <c r="I159" s="266"/>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9"/>
        <v>1</v>
      </c>
      <c r="AI159" s="79">
        <v>45170</v>
      </c>
      <c r="AJ159" s="79">
        <v>45260</v>
      </c>
      <c r="AK159" s="50" t="s">
        <v>372</v>
      </c>
      <c r="AL159" s="50" t="s">
        <v>351</v>
      </c>
      <c r="AM159" s="50" t="s">
        <v>360</v>
      </c>
      <c r="AN159" s="50" t="s">
        <v>754</v>
      </c>
      <c r="AO159" s="50" t="s">
        <v>352</v>
      </c>
      <c r="AP159" s="50"/>
    </row>
    <row r="160" spans="1:42" s="1" customFormat="1" ht="58.5" hidden="1" customHeight="1">
      <c r="A160" s="43" t="s">
        <v>40</v>
      </c>
      <c r="B160" s="60" t="s">
        <v>203</v>
      </c>
      <c r="C160" s="60">
        <v>423</v>
      </c>
      <c r="D160" s="251"/>
      <c r="E160" s="254"/>
      <c r="F160" s="50" t="s">
        <v>357</v>
      </c>
      <c r="G160" s="50" t="s">
        <v>755</v>
      </c>
      <c r="H160" s="63">
        <v>0.1</v>
      </c>
      <c r="I160" s="267"/>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9"/>
        <v>1</v>
      </c>
      <c r="AI160" s="79">
        <v>45170</v>
      </c>
      <c r="AJ160" s="79">
        <v>45260</v>
      </c>
      <c r="AK160" s="50" t="s">
        <v>373</v>
      </c>
      <c r="AL160" s="50" t="s">
        <v>351</v>
      </c>
      <c r="AM160" s="50" t="s">
        <v>360</v>
      </c>
      <c r="AN160" s="50" t="s">
        <v>754</v>
      </c>
      <c r="AO160" s="50" t="s">
        <v>352</v>
      </c>
      <c r="AP160" s="50"/>
    </row>
    <row r="161" spans="1:42" s="1" customFormat="1" ht="90" hidden="1">
      <c r="A161" s="43" t="s">
        <v>40</v>
      </c>
      <c r="B161" s="60" t="s">
        <v>203</v>
      </c>
      <c r="C161" s="60">
        <v>422</v>
      </c>
      <c r="D161" s="60" t="s">
        <v>70</v>
      </c>
      <c r="E161" s="60" t="s">
        <v>70</v>
      </c>
      <c r="F161" s="50" t="s">
        <v>374</v>
      </c>
      <c r="G161" s="50" t="s">
        <v>375</v>
      </c>
      <c r="H161" s="78">
        <v>0.5</v>
      </c>
      <c r="I161" s="275">
        <f>+H161+H162</f>
        <v>1</v>
      </c>
      <c r="J161" s="76" t="s">
        <v>127</v>
      </c>
      <c r="K161" s="76" t="s">
        <v>127</v>
      </c>
      <c r="L161" s="76" t="s">
        <v>127</v>
      </c>
      <c r="M161" s="76" t="s">
        <v>127</v>
      </c>
      <c r="N161" s="76" t="s">
        <v>127</v>
      </c>
      <c r="O161" s="76" t="s">
        <v>127</v>
      </c>
      <c r="P161" s="76" t="s">
        <v>127</v>
      </c>
      <c r="Q161" s="76" t="s">
        <v>127</v>
      </c>
      <c r="R161" s="78">
        <v>0.2</v>
      </c>
      <c r="S161" s="76" t="s">
        <v>127</v>
      </c>
      <c r="T161" s="78">
        <v>0.5</v>
      </c>
      <c r="U161" s="76" t="s">
        <v>127</v>
      </c>
      <c r="V161" s="78">
        <v>0.3</v>
      </c>
      <c r="W161" s="78"/>
      <c r="X161" s="76" t="s">
        <v>127</v>
      </c>
      <c r="Y161" s="76" t="s">
        <v>127</v>
      </c>
      <c r="Z161" s="76" t="s">
        <v>127</v>
      </c>
      <c r="AA161" s="76" t="s">
        <v>127</v>
      </c>
      <c r="AB161" s="76" t="s">
        <v>127</v>
      </c>
      <c r="AC161" s="76" t="s">
        <v>127</v>
      </c>
      <c r="AD161" s="76" t="s">
        <v>127</v>
      </c>
      <c r="AE161" s="76" t="s">
        <v>127</v>
      </c>
      <c r="AF161" s="76" t="s">
        <v>127</v>
      </c>
      <c r="AG161" s="76" t="s">
        <v>127</v>
      </c>
      <c r="AH161" s="31">
        <f>R161+T161+V161</f>
        <v>1</v>
      </c>
      <c r="AI161" s="64">
        <v>45047</v>
      </c>
      <c r="AJ161" s="64">
        <v>45138</v>
      </c>
      <c r="AK161" s="50" t="s">
        <v>376</v>
      </c>
      <c r="AL161" s="50" t="s">
        <v>351</v>
      </c>
      <c r="AM161" s="50" t="s">
        <v>753</v>
      </c>
      <c r="AN161" s="43" t="s">
        <v>754</v>
      </c>
      <c r="AO161" s="50" t="s">
        <v>352</v>
      </c>
      <c r="AP161" s="50"/>
    </row>
    <row r="162" spans="1:42" s="1" customFormat="1" ht="60" hidden="1">
      <c r="A162" s="43" t="s">
        <v>40</v>
      </c>
      <c r="B162" s="60" t="s">
        <v>203</v>
      </c>
      <c r="C162" s="60">
        <v>422</v>
      </c>
      <c r="D162" s="60" t="s">
        <v>70</v>
      </c>
      <c r="E162" s="60" t="s">
        <v>70</v>
      </c>
      <c r="F162" s="50" t="s">
        <v>374</v>
      </c>
      <c r="G162" s="50" t="s">
        <v>377</v>
      </c>
      <c r="H162" s="78">
        <v>0.5</v>
      </c>
      <c r="I162" s="276"/>
      <c r="J162" s="60"/>
      <c r="K162" s="60"/>
      <c r="L162" s="60"/>
      <c r="M162" s="60"/>
      <c r="N162" s="78">
        <v>0.25</v>
      </c>
      <c r="O162" s="60"/>
      <c r="P162" s="78">
        <v>0.05</v>
      </c>
      <c r="Q162" s="60"/>
      <c r="R162" s="78">
        <v>0.2</v>
      </c>
      <c r="S162" s="60"/>
      <c r="T162" s="63">
        <v>0.25</v>
      </c>
      <c r="U162" s="60"/>
      <c r="V162" s="63">
        <v>0.25</v>
      </c>
      <c r="W162" s="60"/>
      <c r="X162" s="60"/>
      <c r="Y162" s="60"/>
      <c r="Z162" s="60"/>
      <c r="AA162" s="60"/>
      <c r="AB162" s="60"/>
      <c r="AC162" s="60"/>
      <c r="AD162" s="60"/>
      <c r="AE162" s="60"/>
      <c r="AF162" s="60"/>
      <c r="AG162" s="60"/>
      <c r="AH162" s="31">
        <f t="shared" si="9"/>
        <v>1</v>
      </c>
      <c r="AI162" s="64">
        <v>44986</v>
      </c>
      <c r="AJ162" s="64">
        <v>45138</v>
      </c>
      <c r="AK162" s="50" t="s">
        <v>378</v>
      </c>
      <c r="AL162" s="50" t="s">
        <v>351</v>
      </c>
      <c r="AM162" s="50" t="s">
        <v>753</v>
      </c>
      <c r="AN162" s="43" t="s">
        <v>754</v>
      </c>
      <c r="AO162" s="50" t="s">
        <v>352</v>
      </c>
      <c r="AP162" s="50"/>
    </row>
    <row r="163" spans="1:42" s="1" customFormat="1" ht="81" hidden="1" customHeight="1">
      <c r="A163" s="43" t="s">
        <v>40</v>
      </c>
      <c r="B163" s="60" t="s">
        <v>203</v>
      </c>
      <c r="C163" s="76">
        <v>424</v>
      </c>
      <c r="D163" s="247">
        <v>150</v>
      </c>
      <c r="E163" s="273">
        <v>899791000</v>
      </c>
      <c r="F163" s="77" t="s">
        <v>658</v>
      </c>
      <c r="G163" s="43" t="s">
        <v>379</v>
      </c>
      <c r="H163" s="78">
        <v>0.25</v>
      </c>
      <c r="I163" s="275">
        <f>+H163+H164+H165+H166+H167</f>
        <v>0.99999999999999989</v>
      </c>
      <c r="J163" s="60"/>
      <c r="K163" s="60"/>
      <c r="L163" s="164">
        <v>0.03</v>
      </c>
      <c r="M163" s="159"/>
      <c r="N163" s="164">
        <v>0.05</v>
      </c>
      <c r="O163" s="159"/>
      <c r="P163" s="164">
        <v>0.12</v>
      </c>
      <c r="Q163" s="159"/>
      <c r="R163" s="164">
        <v>0.12</v>
      </c>
      <c r="S163" s="159"/>
      <c r="T163" s="164">
        <v>0.12</v>
      </c>
      <c r="U163" s="159"/>
      <c r="V163" s="164">
        <v>0.12</v>
      </c>
      <c r="W163" s="159"/>
      <c r="X163" s="164">
        <v>0.12</v>
      </c>
      <c r="Y163" s="159"/>
      <c r="Z163" s="164">
        <v>0.1</v>
      </c>
      <c r="AA163" s="159"/>
      <c r="AB163" s="164">
        <v>0.11</v>
      </c>
      <c r="AC163" s="159"/>
      <c r="AD163" s="164">
        <v>0.11</v>
      </c>
      <c r="AE163" s="60"/>
      <c r="AF163" s="60"/>
      <c r="AG163" s="60"/>
      <c r="AH163" s="31">
        <f t="shared" si="9"/>
        <v>1</v>
      </c>
      <c r="AI163" s="64">
        <v>44958</v>
      </c>
      <c r="AJ163" s="64">
        <v>45260</v>
      </c>
      <c r="AK163" s="50" t="s">
        <v>771</v>
      </c>
      <c r="AL163" s="50" t="s">
        <v>381</v>
      </c>
      <c r="AM163" s="50" t="s">
        <v>382</v>
      </c>
      <c r="AN163" s="43" t="s">
        <v>713</v>
      </c>
      <c r="AO163" s="43" t="s">
        <v>160</v>
      </c>
      <c r="AP163" s="43"/>
    </row>
    <row r="164" spans="1:42" s="1" customFormat="1" ht="82.5" hidden="1" customHeight="1">
      <c r="A164" s="43" t="s">
        <v>40</v>
      </c>
      <c r="B164" s="60" t="s">
        <v>203</v>
      </c>
      <c r="C164" s="76">
        <v>424</v>
      </c>
      <c r="D164" s="248"/>
      <c r="E164" s="301"/>
      <c r="F164" s="77" t="s">
        <v>658</v>
      </c>
      <c r="G164" s="43" t="s">
        <v>383</v>
      </c>
      <c r="H164" s="78">
        <v>0.25</v>
      </c>
      <c r="I164" s="277"/>
      <c r="J164" s="60"/>
      <c r="K164" s="60"/>
      <c r="L164" s="60"/>
      <c r="M164" s="60"/>
      <c r="N164" s="164">
        <v>0.05</v>
      </c>
      <c r="O164" s="159"/>
      <c r="P164" s="164">
        <v>0.11</v>
      </c>
      <c r="Q164" s="159"/>
      <c r="R164" s="164">
        <v>0.11</v>
      </c>
      <c r="S164" s="159"/>
      <c r="T164" s="164">
        <v>0.11</v>
      </c>
      <c r="U164" s="159"/>
      <c r="V164" s="164">
        <v>0.11</v>
      </c>
      <c r="W164" s="159"/>
      <c r="X164" s="164">
        <v>0.11</v>
      </c>
      <c r="Y164" s="159"/>
      <c r="Z164" s="164">
        <v>0.1</v>
      </c>
      <c r="AA164" s="159"/>
      <c r="AB164" s="164">
        <v>0.1</v>
      </c>
      <c r="AC164" s="159"/>
      <c r="AD164" s="164">
        <v>0.1</v>
      </c>
      <c r="AE164" s="159"/>
      <c r="AF164" s="164">
        <v>0.1</v>
      </c>
      <c r="AG164" s="60"/>
      <c r="AH164" s="31">
        <f t="shared" si="9"/>
        <v>0.99999999999999989</v>
      </c>
      <c r="AI164" s="64">
        <v>44986</v>
      </c>
      <c r="AJ164" s="64">
        <v>45291</v>
      </c>
      <c r="AK164" s="50" t="s">
        <v>384</v>
      </c>
      <c r="AL164" s="50" t="s">
        <v>381</v>
      </c>
      <c r="AM164" s="50" t="s">
        <v>382</v>
      </c>
      <c r="AN164" s="43" t="s">
        <v>713</v>
      </c>
      <c r="AO164" s="43" t="s">
        <v>160</v>
      </c>
      <c r="AP164" s="43"/>
    </row>
    <row r="165" spans="1:42" s="1" customFormat="1" ht="85.5" hidden="1" customHeight="1">
      <c r="A165" s="43" t="s">
        <v>40</v>
      </c>
      <c r="B165" s="60" t="s">
        <v>203</v>
      </c>
      <c r="C165" s="76">
        <v>424</v>
      </c>
      <c r="D165" s="248"/>
      <c r="E165" s="301"/>
      <c r="F165" s="77" t="s">
        <v>658</v>
      </c>
      <c r="G165" s="50" t="s">
        <v>385</v>
      </c>
      <c r="H165" s="78">
        <v>0.1</v>
      </c>
      <c r="I165" s="277"/>
      <c r="J165" s="60"/>
      <c r="K165" s="60"/>
      <c r="L165" s="60"/>
      <c r="M165" s="60"/>
      <c r="N165" s="63"/>
      <c r="O165" s="60"/>
      <c r="P165" s="164">
        <v>0.1</v>
      </c>
      <c r="Q165" s="159"/>
      <c r="R165" s="164">
        <v>0.12</v>
      </c>
      <c r="S165" s="159"/>
      <c r="T165" s="164">
        <v>0.12</v>
      </c>
      <c r="U165" s="159"/>
      <c r="V165" s="164">
        <v>0.12</v>
      </c>
      <c r="W165" s="159"/>
      <c r="X165" s="164">
        <v>0.12</v>
      </c>
      <c r="Y165" s="159"/>
      <c r="Z165" s="164">
        <v>0.1</v>
      </c>
      <c r="AA165" s="159"/>
      <c r="AB165" s="164">
        <v>0.12</v>
      </c>
      <c r="AC165" s="159"/>
      <c r="AD165" s="164">
        <v>0.1</v>
      </c>
      <c r="AE165" s="159"/>
      <c r="AF165" s="164">
        <v>0.1</v>
      </c>
      <c r="AG165" s="159"/>
      <c r="AH165" s="161">
        <f t="shared" si="9"/>
        <v>0.99999999999999989</v>
      </c>
      <c r="AI165" s="162">
        <v>45017</v>
      </c>
      <c r="AJ165" s="162">
        <v>45291</v>
      </c>
      <c r="AK165" s="50" t="s">
        <v>386</v>
      </c>
      <c r="AL165" s="50" t="s">
        <v>381</v>
      </c>
      <c r="AM165" s="50" t="s">
        <v>382</v>
      </c>
      <c r="AN165" s="43" t="s">
        <v>713</v>
      </c>
      <c r="AO165" s="43" t="s">
        <v>160</v>
      </c>
      <c r="AP165" s="43"/>
    </row>
    <row r="166" spans="1:42" s="1" customFormat="1" ht="114.75" hidden="1" customHeight="1">
      <c r="A166" s="43" t="s">
        <v>40</v>
      </c>
      <c r="B166" s="60" t="s">
        <v>203</v>
      </c>
      <c r="C166" s="76">
        <v>424</v>
      </c>
      <c r="D166" s="248"/>
      <c r="E166" s="301"/>
      <c r="F166" s="77" t="s">
        <v>658</v>
      </c>
      <c r="G166" s="50" t="s">
        <v>387</v>
      </c>
      <c r="H166" s="78">
        <v>0.3</v>
      </c>
      <c r="I166" s="277"/>
      <c r="J166" s="60"/>
      <c r="K166" s="60"/>
      <c r="L166" s="80">
        <v>0.09</v>
      </c>
      <c r="M166" s="60"/>
      <c r="N166" s="80">
        <v>0.09</v>
      </c>
      <c r="O166" s="60"/>
      <c r="P166" s="80">
        <v>0.09</v>
      </c>
      <c r="Q166" s="60"/>
      <c r="R166" s="80">
        <v>0.09</v>
      </c>
      <c r="S166" s="60"/>
      <c r="T166" s="80">
        <v>0.09</v>
      </c>
      <c r="U166" s="60"/>
      <c r="V166" s="80">
        <v>0.09</v>
      </c>
      <c r="W166" s="60"/>
      <c r="X166" s="80">
        <v>0.09</v>
      </c>
      <c r="Y166" s="60"/>
      <c r="Z166" s="80">
        <v>0.09</v>
      </c>
      <c r="AA166" s="60"/>
      <c r="AB166" s="80">
        <v>0.09</v>
      </c>
      <c r="AC166" s="60"/>
      <c r="AD166" s="80">
        <v>0.09</v>
      </c>
      <c r="AE166" s="60"/>
      <c r="AF166" s="80">
        <v>0.1</v>
      </c>
      <c r="AG166" s="60"/>
      <c r="AH166" s="31">
        <f t="shared" si="9"/>
        <v>0.99999999999999978</v>
      </c>
      <c r="AI166" s="64">
        <v>44958</v>
      </c>
      <c r="AJ166" s="64">
        <v>45291</v>
      </c>
      <c r="AK166" s="50" t="s">
        <v>777</v>
      </c>
      <c r="AL166" s="50" t="s">
        <v>381</v>
      </c>
      <c r="AM166" s="50" t="s">
        <v>382</v>
      </c>
      <c r="AN166" s="43" t="s">
        <v>713</v>
      </c>
      <c r="AO166" s="43" t="s">
        <v>160</v>
      </c>
      <c r="AP166" s="43"/>
    </row>
    <row r="167" spans="1:42" s="1" customFormat="1" ht="73.5" hidden="1" customHeight="1">
      <c r="A167" s="43" t="s">
        <v>40</v>
      </c>
      <c r="B167" s="60" t="s">
        <v>203</v>
      </c>
      <c r="C167" s="76">
        <v>424</v>
      </c>
      <c r="D167" s="249"/>
      <c r="E167" s="301"/>
      <c r="F167" s="77" t="s">
        <v>658</v>
      </c>
      <c r="G167" s="50" t="s">
        <v>389</v>
      </c>
      <c r="H167" s="78">
        <v>0.1</v>
      </c>
      <c r="I167" s="276"/>
      <c r="J167" s="60"/>
      <c r="K167" s="60"/>
      <c r="L167" s="60"/>
      <c r="M167" s="60"/>
      <c r="N167" s="60"/>
      <c r="O167" s="60"/>
      <c r="P167" s="60"/>
      <c r="Q167" s="60"/>
      <c r="R167" s="60"/>
      <c r="S167" s="60"/>
      <c r="T167" s="60"/>
      <c r="U167" s="60"/>
      <c r="V167" s="80">
        <v>0.1</v>
      </c>
      <c r="W167" s="60"/>
      <c r="X167" s="63">
        <v>0.25</v>
      </c>
      <c r="Y167" s="60"/>
      <c r="Z167" s="63">
        <v>0.25</v>
      </c>
      <c r="AA167" s="60"/>
      <c r="AB167" s="63">
        <v>0.2</v>
      </c>
      <c r="AC167" s="60"/>
      <c r="AD167" s="63">
        <v>0.2</v>
      </c>
      <c r="AE167" s="60"/>
      <c r="AF167" s="60"/>
      <c r="AG167" s="60"/>
      <c r="AH167" s="31">
        <f t="shared" si="9"/>
        <v>1</v>
      </c>
      <c r="AI167" s="64">
        <v>45108</v>
      </c>
      <c r="AJ167" s="64">
        <v>45260</v>
      </c>
      <c r="AK167" s="50" t="s">
        <v>780</v>
      </c>
      <c r="AL167" s="50" t="s">
        <v>381</v>
      </c>
      <c r="AM167" s="50" t="s">
        <v>382</v>
      </c>
      <c r="AN167" s="43" t="s">
        <v>713</v>
      </c>
      <c r="AO167" s="43" t="s">
        <v>160</v>
      </c>
      <c r="AP167" s="43"/>
    </row>
    <row r="168" spans="1:42" s="1" customFormat="1" ht="60" hidden="1">
      <c r="A168" s="43" t="s">
        <v>40</v>
      </c>
      <c r="B168" s="60" t="s">
        <v>203</v>
      </c>
      <c r="C168" s="60">
        <v>424</v>
      </c>
      <c r="D168" s="60" t="s">
        <v>70</v>
      </c>
      <c r="E168" s="60" t="s">
        <v>70</v>
      </c>
      <c r="F168" s="43" t="s">
        <v>626</v>
      </c>
      <c r="G168" s="43" t="s">
        <v>630</v>
      </c>
      <c r="H168" s="78">
        <v>1</v>
      </c>
      <c r="I168" s="63">
        <f>+H168</f>
        <v>1</v>
      </c>
      <c r="J168" s="60"/>
      <c r="K168" s="60"/>
      <c r="L168" s="60"/>
      <c r="M168" s="60"/>
      <c r="N168" s="60"/>
      <c r="O168" s="60"/>
      <c r="P168" s="63">
        <v>0.25</v>
      </c>
      <c r="Q168" s="60"/>
      <c r="R168" s="60"/>
      <c r="S168" s="60"/>
      <c r="T168" s="60"/>
      <c r="U168" s="60"/>
      <c r="V168" s="63">
        <v>0.25</v>
      </c>
      <c r="W168" s="60"/>
      <c r="X168" s="60"/>
      <c r="Y168" s="60"/>
      <c r="Z168" s="60"/>
      <c r="AA168" s="60"/>
      <c r="AB168" s="63">
        <v>0.25</v>
      </c>
      <c r="AC168" s="60"/>
      <c r="AD168" s="60"/>
      <c r="AE168" s="60"/>
      <c r="AF168" s="63">
        <v>0.25</v>
      </c>
      <c r="AG168" s="60"/>
      <c r="AH168" s="31">
        <f t="shared" si="9"/>
        <v>1</v>
      </c>
      <c r="AI168" s="64">
        <v>45017</v>
      </c>
      <c r="AJ168" s="64">
        <v>45291</v>
      </c>
      <c r="AK168" s="43" t="s">
        <v>629</v>
      </c>
      <c r="AL168" s="43" t="s">
        <v>287</v>
      </c>
      <c r="AM168" s="43" t="s">
        <v>708</v>
      </c>
      <c r="AN168" s="43" t="s">
        <v>708</v>
      </c>
      <c r="AO168" s="43" t="s">
        <v>160</v>
      </c>
      <c r="AP168" s="43"/>
    </row>
    <row r="169" spans="1:42" s="1" customFormat="1" ht="61.5" hidden="1" customHeight="1">
      <c r="A169" s="43" t="s">
        <v>40</v>
      </c>
      <c r="B169" s="60" t="s">
        <v>203</v>
      </c>
      <c r="C169" s="76">
        <v>424</v>
      </c>
      <c r="D169" s="81" t="s">
        <v>70</v>
      </c>
      <c r="E169" s="81" t="s">
        <v>70</v>
      </c>
      <c r="F169" s="50" t="s">
        <v>391</v>
      </c>
      <c r="G169" s="50" t="s">
        <v>392</v>
      </c>
      <c r="H169" s="63">
        <v>0.25</v>
      </c>
      <c r="I169" s="261">
        <f>+H169+H170+H171+H172</f>
        <v>1</v>
      </c>
      <c r="J169" s="60"/>
      <c r="K169" s="60"/>
      <c r="L169" s="60"/>
      <c r="M169" s="60"/>
      <c r="N169" s="63">
        <v>1</v>
      </c>
      <c r="O169" s="56"/>
      <c r="P169" s="60"/>
      <c r="Q169" s="60"/>
      <c r="R169" s="60"/>
      <c r="S169" s="60"/>
      <c r="T169" s="60"/>
      <c r="U169" s="60"/>
      <c r="V169" s="63"/>
      <c r="W169" s="63"/>
      <c r="X169" s="60"/>
      <c r="Y169" s="60"/>
      <c r="Z169" s="60"/>
      <c r="AA169" s="60"/>
      <c r="AB169" s="60"/>
      <c r="AC169" s="60"/>
      <c r="AD169" s="60"/>
      <c r="AE169" s="60"/>
      <c r="AF169" s="60"/>
      <c r="AG169" s="60"/>
      <c r="AH169" s="31">
        <f t="shared" si="9"/>
        <v>1</v>
      </c>
      <c r="AI169" s="64">
        <v>44986</v>
      </c>
      <c r="AJ169" s="64">
        <v>45015</v>
      </c>
      <c r="AK169" s="43" t="s">
        <v>393</v>
      </c>
      <c r="AL169" s="50" t="s">
        <v>381</v>
      </c>
      <c r="AM169" s="50" t="s">
        <v>382</v>
      </c>
      <c r="AN169" s="43" t="s">
        <v>713</v>
      </c>
      <c r="AO169" s="43" t="s">
        <v>160</v>
      </c>
      <c r="AP169" s="43"/>
    </row>
    <row r="170" spans="1:42" s="1" customFormat="1" ht="58.5" hidden="1" customHeight="1">
      <c r="A170" s="43" t="s">
        <v>40</v>
      </c>
      <c r="B170" s="60" t="s">
        <v>203</v>
      </c>
      <c r="C170" s="76">
        <v>424</v>
      </c>
      <c r="D170" s="81" t="s">
        <v>70</v>
      </c>
      <c r="E170" s="81" t="s">
        <v>70</v>
      </c>
      <c r="F170" s="50" t="s">
        <v>391</v>
      </c>
      <c r="G170" s="50" t="s">
        <v>394</v>
      </c>
      <c r="H170" s="63">
        <v>0.25</v>
      </c>
      <c r="I170" s="262"/>
      <c r="J170" s="60"/>
      <c r="K170" s="60"/>
      <c r="L170" s="60"/>
      <c r="M170" s="60"/>
      <c r="N170" s="60"/>
      <c r="O170" s="60"/>
      <c r="P170" s="164">
        <v>0.1</v>
      </c>
      <c r="Q170" s="159"/>
      <c r="R170" s="164">
        <v>0.2</v>
      </c>
      <c r="S170" s="159"/>
      <c r="T170" s="164">
        <v>0.2</v>
      </c>
      <c r="U170" s="159"/>
      <c r="V170" s="164">
        <v>0.25</v>
      </c>
      <c r="W170" s="159"/>
      <c r="X170" s="164">
        <v>0.25</v>
      </c>
      <c r="Y170" s="159"/>
      <c r="Z170" s="164"/>
      <c r="AA170" s="159"/>
      <c r="AB170" s="159"/>
      <c r="AC170" s="159"/>
      <c r="AD170" s="159"/>
      <c r="AE170" s="159"/>
      <c r="AF170" s="159"/>
      <c r="AG170" s="159"/>
      <c r="AH170" s="161">
        <v>1</v>
      </c>
      <c r="AI170" s="162">
        <v>45017</v>
      </c>
      <c r="AJ170" s="162">
        <v>45168</v>
      </c>
      <c r="AK170" s="43" t="s">
        <v>393</v>
      </c>
      <c r="AL170" s="50" t="s">
        <v>381</v>
      </c>
      <c r="AM170" s="50" t="s">
        <v>382</v>
      </c>
      <c r="AN170" s="43" t="s">
        <v>713</v>
      </c>
      <c r="AO170" s="43" t="s">
        <v>160</v>
      </c>
      <c r="AP170" s="43"/>
    </row>
    <row r="171" spans="1:42" s="1" customFormat="1" ht="56.25" hidden="1" customHeight="1">
      <c r="A171" s="43" t="s">
        <v>40</v>
      </c>
      <c r="B171" s="60" t="s">
        <v>203</v>
      </c>
      <c r="C171" s="76">
        <v>424</v>
      </c>
      <c r="D171" s="81" t="s">
        <v>70</v>
      </c>
      <c r="E171" s="81" t="s">
        <v>70</v>
      </c>
      <c r="F171" s="50" t="s">
        <v>391</v>
      </c>
      <c r="G171" s="50" t="s">
        <v>395</v>
      </c>
      <c r="H171" s="63">
        <v>0.25</v>
      </c>
      <c r="I171" s="262"/>
      <c r="J171" s="60"/>
      <c r="K171" s="60"/>
      <c r="L171" s="63">
        <v>1</v>
      </c>
      <c r="M171" s="60"/>
      <c r="N171" s="60"/>
      <c r="O171" s="60"/>
      <c r="P171" s="60"/>
      <c r="Q171" s="60"/>
      <c r="R171" s="60"/>
      <c r="S171" s="60"/>
      <c r="T171" s="60"/>
      <c r="U171" s="60"/>
      <c r="V171" s="60"/>
      <c r="W171" s="60"/>
      <c r="X171" s="60"/>
      <c r="Y171" s="60"/>
      <c r="Z171" s="60"/>
      <c r="AA171" s="60"/>
      <c r="AB171" s="60"/>
      <c r="AC171" s="60"/>
      <c r="AD171" s="60"/>
      <c r="AE171" s="60"/>
      <c r="AF171" s="60"/>
      <c r="AG171" s="60"/>
      <c r="AH171" s="31">
        <f t="shared" si="9"/>
        <v>1</v>
      </c>
      <c r="AI171" s="64">
        <v>44958</v>
      </c>
      <c r="AJ171" s="64">
        <v>44985</v>
      </c>
      <c r="AK171" s="43" t="s">
        <v>396</v>
      </c>
      <c r="AL171" s="50" t="s">
        <v>381</v>
      </c>
      <c r="AM171" s="50" t="s">
        <v>382</v>
      </c>
      <c r="AN171" s="43" t="s">
        <v>713</v>
      </c>
      <c r="AO171" s="43" t="s">
        <v>160</v>
      </c>
      <c r="AP171" s="43"/>
    </row>
    <row r="172" spans="1:42" s="1" customFormat="1" ht="70.5" hidden="1" customHeight="1">
      <c r="A172" s="43" t="s">
        <v>40</v>
      </c>
      <c r="B172" s="60" t="s">
        <v>203</v>
      </c>
      <c r="C172" s="76">
        <v>424</v>
      </c>
      <c r="D172" s="81" t="s">
        <v>70</v>
      </c>
      <c r="E172" s="81" t="s">
        <v>70</v>
      </c>
      <c r="F172" s="50" t="s">
        <v>391</v>
      </c>
      <c r="G172" s="50" t="s">
        <v>397</v>
      </c>
      <c r="H172" s="63">
        <v>0.25</v>
      </c>
      <c r="I172" s="263"/>
      <c r="J172" s="169">
        <v>0.16</v>
      </c>
      <c r="K172" s="170"/>
      <c r="L172" s="169">
        <v>0.16</v>
      </c>
      <c r="M172" s="170"/>
      <c r="N172" s="169">
        <v>0.16</v>
      </c>
      <c r="O172" s="170"/>
      <c r="P172" s="169">
        <v>0.16</v>
      </c>
      <c r="Q172" s="170"/>
      <c r="R172" s="169">
        <v>0.16</v>
      </c>
      <c r="S172" s="170"/>
      <c r="T172" s="169">
        <v>0.2</v>
      </c>
      <c r="U172" s="170"/>
      <c r="V172" s="170"/>
      <c r="W172" s="170"/>
      <c r="X172" s="170"/>
      <c r="Y172" s="170"/>
      <c r="Z172" s="170"/>
      <c r="AA172" s="170"/>
      <c r="AB172" s="170"/>
      <c r="AC172" s="170"/>
      <c r="AD172" s="170"/>
      <c r="AE172" s="170"/>
      <c r="AF172" s="170"/>
      <c r="AG172" s="170"/>
      <c r="AH172" s="171">
        <v>1</v>
      </c>
      <c r="AI172" s="172">
        <v>44927</v>
      </c>
      <c r="AJ172" s="172">
        <v>45107</v>
      </c>
      <c r="AK172" s="50" t="s">
        <v>398</v>
      </c>
      <c r="AL172" s="50" t="s">
        <v>381</v>
      </c>
      <c r="AM172" s="50" t="s">
        <v>382</v>
      </c>
      <c r="AN172" s="43" t="s">
        <v>713</v>
      </c>
      <c r="AO172" s="43" t="s">
        <v>160</v>
      </c>
      <c r="AP172" s="43"/>
    </row>
    <row r="173" spans="1:42" s="1" customFormat="1" ht="60" hidden="1">
      <c r="A173" s="43" t="s">
        <v>40</v>
      </c>
      <c r="B173" s="60" t="s">
        <v>203</v>
      </c>
      <c r="C173" s="60">
        <v>424</v>
      </c>
      <c r="D173" s="247">
        <v>224</v>
      </c>
      <c r="E173" s="273">
        <v>2563267000</v>
      </c>
      <c r="F173" s="43" t="s">
        <v>659</v>
      </c>
      <c r="G173" s="44" t="s">
        <v>427</v>
      </c>
      <c r="H173" s="31">
        <v>0.2</v>
      </c>
      <c r="I173" s="243">
        <f>+H173+H174+H175+H176+H177+H178</f>
        <v>1</v>
      </c>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ref="AH173" si="10">+J173+L173+N173+P173+R173+T173+V173+X173+Z173+AB173+AD173+AF173</f>
        <v>1</v>
      </c>
      <c r="AI173" s="168">
        <v>44986</v>
      </c>
      <c r="AJ173" s="168">
        <v>45230</v>
      </c>
      <c r="AK173" s="44" t="s">
        <v>428</v>
      </c>
      <c r="AL173" s="43" t="s">
        <v>429</v>
      </c>
      <c r="AM173" s="43" t="s">
        <v>612</v>
      </c>
      <c r="AN173" s="44" t="s">
        <v>711</v>
      </c>
      <c r="AO173" s="43" t="s">
        <v>430</v>
      </c>
      <c r="AP173" s="43"/>
    </row>
    <row r="174" spans="1:42" s="1" customFormat="1" ht="60" hidden="1">
      <c r="A174" s="43" t="s">
        <v>40</v>
      </c>
      <c r="B174" s="60" t="s">
        <v>203</v>
      </c>
      <c r="C174" s="60">
        <v>424</v>
      </c>
      <c r="D174" s="248"/>
      <c r="E174" s="274"/>
      <c r="F174" s="43" t="s">
        <v>660</v>
      </c>
      <c r="G174" s="44" t="s">
        <v>431</v>
      </c>
      <c r="H174" s="31">
        <v>0.05</v>
      </c>
      <c r="I174" s="244"/>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9"/>
        <v>1</v>
      </c>
      <c r="AI174" s="168">
        <v>44986</v>
      </c>
      <c r="AJ174" s="168">
        <v>45230</v>
      </c>
      <c r="AK174" s="44" t="s">
        <v>432</v>
      </c>
      <c r="AL174" s="43" t="s">
        <v>429</v>
      </c>
      <c r="AM174" s="43" t="s">
        <v>612</v>
      </c>
      <c r="AN174" s="44" t="s">
        <v>711</v>
      </c>
      <c r="AO174" s="43" t="s">
        <v>430</v>
      </c>
      <c r="AP174" s="43"/>
    </row>
    <row r="175" spans="1:42" s="1" customFormat="1" ht="105" hidden="1">
      <c r="A175" s="43" t="s">
        <v>40</v>
      </c>
      <c r="B175" s="60" t="s">
        <v>203</v>
      </c>
      <c r="C175" s="60">
        <v>424</v>
      </c>
      <c r="D175" s="248"/>
      <c r="E175" s="274"/>
      <c r="F175" s="43" t="s">
        <v>659</v>
      </c>
      <c r="G175" s="44" t="s">
        <v>433</v>
      </c>
      <c r="H175" s="31">
        <v>0.25</v>
      </c>
      <c r="I175" s="244"/>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9"/>
        <v>1</v>
      </c>
      <c r="AI175" s="168">
        <v>44986</v>
      </c>
      <c r="AJ175" s="168">
        <v>45230</v>
      </c>
      <c r="AK175" s="44" t="s">
        <v>434</v>
      </c>
      <c r="AL175" s="43" t="s">
        <v>429</v>
      </c>
      <c r="AM175" s="43" t="s">
        <v>612</v>
      </c>
      <c r="AN175" s="44" t="s">
        <v>711</v>
      </c>
      <c r="AO175" s="43" t="s">
        <v>430</v>
      </c>
      <c r="AP175" s="43"/>
    </row>
    <row r="176" spans="1:42" s="1" customFormat="1" ht="117.75" hidden="1" customHeight="1">
      <c r="A176" s="43" t="s">
        <v>40</v>
      </c>
      <c r="B176" s="60" t="s">
        <v>203</v>
      </c>
      <c r="C176" s="60">
        <v>424</v>
      </c>
      <c r="D176" s="248"/>
      <c r="E176" s="274"/>
      <c r="F176" s="43" t="s">
        <v>659</v>
      </c>
      <c r="G176" s="44" t="s">
        <v>435</v>
      </c>
      <c r="H176" s="31">
        <v>0.25</v>
      </c>
      <c r="I176" s="244"/>
      <c r="J176" s="31"/>
      <c r="K176" s="31"/>
      <c r="L176" s="31"/>
      <c r="M176" s="31"/>
      <c r="N176" s="161">
        <v>0.15</v>
      </c>
      <c r="O176" s="161"/>
      <c r="P176" s="161">
        <v>0.15</v>
      </c>
      <c r="Q176" s="161"/>
      <c r="R176" s="161">
        <v>0.12</v>
      </c>
      <c r="S176" s="161"/>
      <c r="T176" s="161">
        <v>0.12</v>
      </c>
      <c r="U176" s="161"/>
      <c r="V176" s="161">
        <v>0.12</v>
      </c>
      <c r="W176" s="161"/>
      <c r="X176" s="161">
        <v>0.12</v>
      </c>
      <c r="Y176" s="161"/>
      <c r="Z176" s="161">
        <v>0.12</v>
      </c>
      <c r="AA176" s="161"/>
      <c r="AB176" s="161">
        <v>0.1</v>
      </c>
      <c r="AC176" s="161"/>
      <c r="AD176" s="161"/>
      <c r="AE176" s="161"/>
      <c r="AF176" s="161"/>
      <c r="AG176" s="161"/>
      <c r="AH176" s="161">
        <f t="shared" si="9"/>
        <v>1</v>
      </c>
      <c r="AI176" s="168">
        <v>44986</v>
      </c>
      <c r="AJ176" s="168">
        <v>45230</v>
      </c>
      <c r="AK176" s="44" t="s">
        <v>436</v>
      </c>
      <c r="AL176" s="43" t="s">
        <v>429</v>
      </c>
      <c r="AM176" s="43" t="s">
        <v>612</v>
      </c>
      <c r="AN176" s="44" t="s">
        <v>711</v>
      </c>
      <c r="AO176" s="43" t="s">
        <v>430</v>
      </c>
      <c r="AP176" s="43"/>
    </row>
    <row r="177" spans="1:42" s="1" customFormat="1" ht="60" hidden="1">
      <c r="A177" s="43" t="s">
        <v>40</v>
      </c>
      <c r="B177" s="60" t="s">
        <v>203</v>
      </c>
      <c r="C177" s="60">
        <v>424</v>
      </c>
      <c r="D177" s="248"/>
      <c r="E177" s="274"/>
      <c r="F177" s="43" t="s">
        <v>659</v>
      </c>
      <c r="G177" s="44" t="s">
        <v>437</v>
      </c>
      <c r="H177" s="31">
        <v>0.2</v>
      </c>
      <c r="I177" s="244"/>
      <c r="J177" s="31">
        <v>0.1</v>
      </c>
      <c r="K177" s="31"/>
      <c r="L177" s="31">
        <v>0.1</v>
      </c>
      <c r="M177" s="31"/>
      <c r="N177" s="31">
        <v>0.1</v>
      </c>
      <c r="O177" s="31"/>
      <c r="P177" s="31">
        <v>0.1</v>
      </c>
      <c r="Q177" s="31"/>
      <c r="R177" s="31">
        <v>0.1</v>
      </c>
      <c r="S177" s="31"/>
      <c r="T177" s="31">
        <v>0.1</v>
      </c>
      <c r="U177" s="31"/>
      <c r="V177" s="31">
        <v>0.1</v>
      </c>
      <c r="W177" s="31"/>
      <c r="X177" s="31">
        <v>0.1</v>
      </c>
      <c r="Y177" s="31"/>
      <c r="Z177" s="31">
        <v>0.1</v>
      </c>
      <c r="AA177" s="31"/>
      <c r="AB177" s="31">
        <v>0.1</v>
      </c>
      <c r="AC177" s="31"/>
      <c r="AD177" s="31"/>
      <c r="AE177" s="31"/>
      <c r="AF177" s="31"/>
      <c r="AG177" s="31"/>
      <c r="AH177" s="31">
        <f t="shared" si="9"/>
        <v>0.99999999999999989</v>
      </c>
      <c r="AI177" s="62">
        <v>44928</v>
      </c>
      <c r="AJ177" s="62">
        <v>45230</v>
      </c>
      <c r="AK177" s="44" t="s">
        <v>438</v>
      </c>
      <c r="AL177" s="43" t="s">
        <v>429</v>
      </c>
      <c r="AM177" s="43" t="s">
        <v>612</v>
      </c>
      <c r="AN177" s="44" t="s">
        <v>711</v>
      </c>
      <c r="AO177" s="43" t="s">
        <v>430</v>
      </c>
      <c r="AP177" s="43"/>
    </row>
    <row r="178" spans="1:42" s="1" customFormat="1" ht="75" hidden="1">
      <c r="A178" s="43" t="s">
        <v>40</v>
      </c>
      <c r="B178" s="60" t="s">
        <v>203</v>
      </c>
      <c r="C178" s="60">
        <v>424</v>
      </c>
      <c r="D178" s="249"/>
      <c r="E178" s="274"/>
      <c r="F178" s="43" t="s">
        <v>659</v>
      </c>
      <c r="G178" s="44" t="s">
        <v>439</v>
      </c>
      <c r="H178" s="31">
        <v>0.05</v>
      </c>
      <c r="I178" s="245"/>
      <c r="J178" s="31"/>
      <c r="K178" s="31"/>
      <c r="L178" s="31"/>
      <c r="M178" s="31"/>
      <c r="N178" s="31"/>
      <c r="O178" s="31"/>
      <c r="P178" s="31"/>
      <c r="Q178" s="31"/>
      <c r="R178" s="31">
        <v>0.2</v>
      </c>
      <c r="S178" s="31"/>
      <c r="T178" s="31">
        <v>0.2</v>
      </c>
      <c r="U178" s="31"/>
      <c r="V178" s="31">
        <v>0.2</v>
      </c>
      <c r="W178" s="31"/>
      <c r="X178" s="31">
        <v>0.2</v>
      </c>
      <c r="Y178" s="31"/>
      <c r="Z178" s="31">
        <v>0.2</v>
      </c>
      <c r="AA178" s="31"/>
      <c r="AB178" s="31"/>
      <c r="AC178" s="31"/>
      <c r="AD178" s="31"/>
      <c r="AE178" s="31"/>
      <c r="AF178" s="31"/>
      <c r="AG178" s="31"/>
      <c r="AH178" s="31">
        <f t="shared" si="9"/>
        <v>1</v>
      </c>
      <c r="AI178" s="62">
        <v>45047</v>
      </c>
      <c r="AJ178" s="62">
        <v>45199</v>
      </c>
      <c r="AK178" s="44" t="s">
        <v>440</v>
      </c>
      <c r="AL178" s="43" t="s">
        <v>429</v>
      </c>
      <c r="AM178" s="43" t="s">
        <v>612</v>
      </c>
      <c r="AN178" s="44" t="s">
        <v>711</v>
      </c>
      <c r="AO178" s="43" t="s">
        <v>430</v>
      </c>
      <c r="AP178" s="43"/>
    </row>
    <row r="179" spans="1:42" s="1" customFormat="1" ht="60" hidden="1">
      <c r="A179" s="43" t="s">
        <v>40</v>
      </c>
      <c r="B179" s="60" t="s">
        <v>203</v>
      </c>
      <c r="C179" s="60">
        <v>424</v>
      </c>
      <c r="D179" s="248">
        <v>1200</v>
      </c>
      <c r="E179" s="274"/>
      <c r="F179" s="43" t="s">
        <v>661</v>
      </c>
      <c r="G179" s="44" t="s">
        <v>441</v>
      </c>
      <c r="H179" s="31">
        <v>0.2</v>
      </c>
      <c r="I179" s="244">
        <f>+H179+H180+H181+H182</f>
        <v>1</v>
      </c>
      <c r="J179" s="31"/>
      <c r="K179" s="31"/>
      <c r="L179" s="31"/>
      <c r="M179" s="31"/>
      <c r="N179" s="161">
        <v>0.12</v>
      </c>
      <c r="O179" s="161"/>
      <c r="P179" s="161">
        <v>0.12</v>
      </c>
      <c r="Q179" s="161"/>
      <c r="R179" s="161">
        <v>0.12</v>
      </c>
      <c r="S179" s="161"/>
      <c r="T179" s="161">
        <v>0.12</v>
      </c>
      <c r="U179" s="161"/>
      <c r="V179" s="161">
        <v>0.12</v>
      </c>
      <c r="W179" s="161"/>
      <c r="X179" s="161">
        <v>0.1</v>
      </c>
      <c r="Y179" s="161"/>
      <c r="Z179" s="161">
        <v>0.1</v>
      </c>
      <c r="AA179" s="161"/>
      <c r="AB179" s="161">
        <v>0.2</v>
      </c>
      <c r="AC179" s="161"/>
      <c r="AD179" s="161"/>
      <c r="AE179" s="161"/>
      <c r="AF179" s="161"/>
      <c r="AG179" s="161"/>
      <c r="AH179" s="161">
        <f t="shared" si="9"/>
        <v>1</v>
      </c>
      <c r="AI179" s="168">
        <v>44986</v>
      </c>
      <c r="AJ179" s="168">
        <v>45230</v>
      </c>
      <c r="AK179" s="44" t="s">
        <v>440</v>
      </c>
      <c r="AL179" s="43" t="s">
        <v>429</v>
      </c>
      <c r="AM179" s="43" t="s">
        <v>612</v>
      </c>
      <c r="AN179" s="44" t="s">
        <v>711</v>
      </c>
      <c r="AO179" s="43" t="s">
        <v>430</v>
      </c>
      <c r="AP179" s="43"/>
    </row>
    <row r="180" spans="1:42" s="1" customFormat="1" ht="90" hidden="1">
      <c r="A180" s="43" t="s">
        <v>40</v>
      </c>
      <c r="B180" s="60" t="s">
        <v>203</v>
      </c>
      <c r="C180" s="60">
        <v>424</v>
      </c>
      <c r="D180" s="248"/>
      <c r="E180" s="274"/>
      <c r="F180" s="43" t="s">
        <v>661</v>
      </c>
      <c r="G180" s="44" t="s">
        <v>442</v>
      </c>
      <c r="H180" s="31">
        <v>0.3</v>
      </c>
      <c r="I180" s="244"/>
      <c r="J180" s="31"/>
      <c r="K180" s="31"/>
      <c r="L180" s="31"/>
      <c r="M180" s="31"/>
      <c r="N180" s="161">
        <v>0.1</v>
      </c>
      <c r="O180" s="161"/>
      <c r="P180" s="161">
        <v>0.2</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9"/>
        <v>1</v>
      </c>
      <c r="AI180" s="168">
        <v>44986</v>
      </c>
      <c r="AJ180" s="168">
        <v>45230</v>
      </c>
      <c r="AK180" s="44" t="s">
        <v>434</v>
      </c>
      <c r="AL180" s="43" t="s">
        <v>429</v>
      </c>
      <c r="AM180" s="43" t="s">
        <v>612</v>
      </c>
      <c r="AN180" s="44" t="s">
        <v>711</v>
      </c>
      <c r="AO180" s="43" t="s">
        <v>430</v>
      </c>
      <c r="AP180" s="43"/>
    </row>
    <row r="181" spans="1:42" s="1" customFormat="1" ht="134.25" hidden="1" customHeight="1">
      <c r="A181" s="43" t="s">
        <v>40</v>
      </c>
      <c r="B181" s="60" t="s">
        <v>203</v>
      </c>
      <c r="C181" s="60">
        <v>424</v>
      </c>
      <c r="D181" s="248"/>
      <c r="E181" s="274"/>
      <c r="F181" s="43" t="s">
        <v>661</v>
      </c>
      <c r="G181" s="44" t="s">
        <v>443</v>
      </c>
      <c r="H181" s="31">
        <v>0.4</v>
      </c>
      <c r="I181" s="244"/>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9"/>
        <v>1</v>
      </c>
      <c r="AI181" s="168">
        <v>44986</v>
      </c>
      <c r="AJ181" s="168">
        <v>45230</v>
      </c>
      <c r="AK181" s="44" t="s">
        <v>444</v>
      </c>
      <c r="AL181" s="43" t="s">
        <v>429</v>
      </c>
      <c r="AM181" s="43" t="s">
        <v>612</v>
      </c>
      <c r="AN181" s="44" t="s">
        <v>711</v>
      </c>
      <c r="AO181" s="43" t="s">
        <v>430</v>
      </c>
      <c r="AP181" s="43"/>
    </row>
    <row r="182" spans="1:42" s="1" customFormat="1" ht="60" hidden="1">
      <c r="A182" s="43" t="s">
        <v>40</v>
      </c>
      <c r="B182" s="60" t="s">
        <v>203</v>
      </c>
      <c r="C182" s="60">
        <v>424</v>
      </c>
      <c r="D182" s="249"/>
      <c r="E182" s="274"/>
      <c r="F182" s="43" t="s">
        <v>661</v>
      </c>
      <c r="G182" s="44" t="s">
        <v>820</v>
      </c>
      <c r="H182" s="31">
        <v>0.1</v>
      </c>
      <c r="I182" s="245"/>
      <c r="J182" s="31"/>
      <c r="K182" s="31"/>
      <c r="L182" s="31"/>
      <c r="M182" s="31"/>
      <c r="N182" s="31"/>
      <c r="O182" s="31"/>
      <c r="P182" s="31"/>
      <c r="Q182" s="31"/>
      <c r="R182" s="31"/>
      <c r="S182" s="31"/>
      <c r="T182" s="31"/>
      <c r="U182" s="31"/>
      <c r="V182" s="31"/>
      <c r="W182" s="31"/>
      <c r="X182" s="161">
        <v>1</v>
      </c>
      <c r="Y182" s="161"/>
      <c r="Z182" s="161"/>
      <c r="AA182" s="161"/>
      <c r="AB182" s="161"/>
      <c r="AC182" s="161"/>
      <c r="AD182" s="161"/>
      <c r="AE182" s="161"/>
      <c r="AF182" s="161"/>
      <c r="AG182" s="161"/>
      <c r="AH182" s="161">
        <f t="shared" si="9"/>
        <v>1</v>
      </c>
      <c r="AI182" s="168">
        <v>45139</v>
      </c>
      <c r="AJ182" s="168">
        <v>45168</v>
      </c>
      <c r="AK182" s="44" t="s">
        <v>438</v>
      </c>
      <c r="AL182" s="43" t="s">
        <v>429</v>
      </c>
      <c r="AM182" s="43" t="s">
        <v>612</v>
      </c>
      <c r="AN182" s="44" t="s">
        <v>711</v>
      </c>
      <c r="AO182" s="43" t="s">
        <v>430</v>
      </c>
      <c r="AP182" s="43"/>
    </row>
    <row r="183" spans="1:42" s="1" customFormat="1" ht="60" hidden="1">
      <c r="A183" s="43" t="s">
        <v>40</v>
      </c>
      <c r="B183" s="60" t="s">
        <v>203</v>
      </c>
      <c r="C183" s="60">
        <v>424</v>
      </c>
      <c r="D183" s="61" t="s">
        <v>70</v>
      </c>
      <c r="E183" s="61" t="s">
        <v>70</v>
      </c>
      <c r="F183" s="43" t="s">
        <v>446</v>
      </c>
      <c r="G183" s="44" t="s">
        <v>447</v>
      </c>
      <c r="H183" s="89">
        <v>0.1</v>
      </c>
      <c r="I183" s="243">
        <f>+H183+H184+H185+H186+H187+H188+H190+H191</f>
        <v>1</v>
      </c>
      <c r="J183" s="33"/>
      <c r="K183" s="60"/>
      <c r="L183" s="63"/>
      <c r="M183" s="60"/>
      <c r="N183" s="164">
        <v>1</v>
      </c>
      <c r="O183" s="159"/>
      <c r="P183" s="164"/>
      <c r="Q183" s="159"/>
      <c r="R183" s="164"/>
      <c r="S183" s="159"/>
      <c r="T183" s="164"/>
      <c r="U183" s="159"/>
      <c r="V183" s="164"/>
      <c r="W183" s="159"/>
      <c r="X183" s="159"/>
      <c r="Y183" s="159"/>
      <c r="Z183" s="159"/>
      <c r="AA183" s="159"/>
      <c r="AB183" s="159"/>
      <c r="AC183" s="159"/>
      <c r="AD183" s="159"/>
      <c r="AE183" s="159"/>
      <c r="AF183" s="159"/>
      <c r="AG183" s="159"/>
      <c r="AH183" s="161">
        <f t="shared" si="9"/>
        <v>1</v>
      </c>
      <c r="AI183" s="168">
        <v>44986</v>
      </c>
      <c r="AJ183" s="168">
        <v>45015</v>
      </c>
      <c r="AK183" s="44" t="s">
        <v>448</v>
      </c>
      <c r="AL183" s="43" t="s">
        <v>429</v>
      </c>
      <c r="AM183" s="43" t="s">
        <v>612</v>
      </c>
      <c r="AN183" s="44" t="s">
        <v>711</v>
      </c>
      <c r="AO183" s="43" t="s">
        <v>430</v>
      </c>
      <c r="AP183" s="43"/>
    </row>
    <row r="184" spans="1:42" s="1" customFormat="1" ht="90" hidden="1">
      <c r="A184" s="43" t="s">
        <v>40</v>
      </c>
      <c r="B184" s="60" t="s">
        <v>203</v>
      </c>
      <c r="C184" s="60">
        <v>424</v>
      </c>
      <c r="D184" s="61" t="s">
        <v>70</v>
      </c>
      <c r="E184" s="61" t="s">
        <v>70</v>
      </c>
      <c r="F184" s="43" t="s">
        <v>446</v>
      </c>
      <c r="G184" s="44" t="s">
        <v>449</v>
      </c>
      <c r="H184" s="89">
        <v>0.1</v>
      </c>
      <c r="I184" s="244"/>
      <c r="J184" s="31"/>
      <c r="K184" s="31"/>
      <c r="L184" s="31"/>
      <c r="M184" s="31"/>
      <c r="N184" s="161">
        <v>0.15</v>
      </c>
      <c r="O184" s="161"/>
      <c r="P184" s="161">
        <v>0.15</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+J184+L184+N184+P184+R184+T184+V184+X184+Z184+AB184+AD184+AF184</f>
        <v>1</v>
      </c>
      <c r="AI184" s="168">
        <v>44986</v>
      </c>
      <c r="AJ184" s="168">
        <v>45230</v>
      </c>
      <c r="AK184" s="44" t="s">
        <v>450</v>
      </c>
      <c r="AL184" s="43" t="s">
        <v>429</v>
      </c>
      <c r="AM184" s="43" t="s">
        <v>612</v>
      </c>
      <c r="AN184" s="44" t="s">
        <v>711</v>
      </c>
      <c r="AO184" s="43" t="s">
        <v>430</v>
      </c>
      <c r="AP184" s="43"/>
    </row>
    <row r="185" spans="1:42" s="1" customFormat="1" ht="60" hidden="1">
      <c r="A185" s="43" t="s">
        <v>40</v>
      </c>
      <c r="B185" s="60" t="s">
        <v>203</v>
      </c>
      <c r="C185" s="60">
        <v>424</v>
      </c>
      <c r="D185" s="61" t="s">
        <v>70</v>
      </c>
      <c r="E185" s="61" t="s">
        <v>70</v>
      </c>
      <c r="F185" s="43" t="s">
        <v>446</v>
      </c>
      <c r="G185" s="44" t="s">
        <v>451</v>
      </c>
      <c r="H185" s="89">
        <v>0.1</v>
      </c>
      <c r="I185" s="244"/>
      <c r="J185" s="78">
        <v>0.08</v>
      </c>
      <c r="K185" s="78" t="s">
        <v>127</v>
      </c>
      <c r="L185" s="78">
        <v>0.08</v>
      </c>
      <c r="M185" s="78" t="s">
        <v>127</v>
      </c>
      <c r="N185" s="78">
        <v>0.08</v>
      </c>
      <c r="O185" s="78" t="s">
        <v>127</v>
      </c>
      <c r="P185" s="78">
        <v>0.08</v>
      </c>
      <c r="Q185" s="78" t="s">
        <v>127</v>
      </c>
      <c r="R185" s="78">
        <v>0.08</v>
      </c>
      <c r="S185" s="78" t="s">
        <v>127</v>
      </c>
      <c r="T185" s="78">
        <v>0.08</v>
      </c>
      <c r="U185" s="78" t="s">
        <v>127</v>
      </c>
      <c r="V185" s="78">
        <v>0.08</v>
      </c>
      <c r="W185" s="78" t="s">
        <v>127</v>
      </c>
      <c r="X185" s="78">
        <v>0.08</v>
      </c>
      <c r="Y185" s="78" t="s">
        <v>127</v>
      </c>
      <c r="Z185" s="78">
        <v>0.09</v>
      </c>
      <c r="AA185" s="78" t="s">
        <v>127</v>
      </c>
      <c r="AB185" s="78">
        <v>0.09</v>
      </c>
      <c r="AC185" s="78" t="s">
        <v>127</v>
      </c>
      <c r="AD185" s="78">
        <v>0.09</v>
      </c>
      <c r="AE185" s="78" t="s">
        <v>127</v>
      </c>
      <c r="AF185" s="78">
        <v>0.09</v>
      </c>
      <c r="AG185" s="78" t="s">
        <v>127</v>
      </c>
      <c r="AH185" s="31">
        <f t="shared" si="9"/>
        <v>0.99999999999999989</v>
      </c>
      <c r="AI185" s="62">
        <v>44927</v>
      </c>
      <c r="AJ185" s="62">
        <v>45291</v>
      </c>
      <c r="AK185" s="44" t="s">
        <v>452</v>
      </c>
      <c r="AL185" s="43" t="s">
        <v>429</v>
      </c>
      <c r="AM185" s="43" t="s">
        <v>612</v>
      </c>
      <c r="AN185" s="44" t="s">
        <v>711</v>
      </c>
      <c r="AO185" s="43" t="s">
        <v>430</v>
      </c>
      <c r="AP185" s="43"/>
    </row>
    <row r="186" spans="1:42" s="1" customFormat="1" ht="60" hidden="1">
      <c r="A186" s="43" t="s">
        <v>40</v>
      </c>
      <c r="B186" s="60" t="s">
        <v>203</v>
      </c>
      <c r="C186" s="60">
        <v>424</v>
      </c>
      <c r="D186" s="61" t="s">
        <v>70</v>
      </c>
      <c r="E186" s="61" t="s">
        <v>70</v>
      </c>
      <c r="F186" s="43" t="s">
        <v>446</v>
      </c>
      <c r="G186" s="44" t="s">
        <v>453</v>
      </c>
      <c r="H186" s="89">
        <v>0.1</v>
      </c>
      <c r="I186" s="244"/>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9"/>
        <v>1</v>
      </c>
      <c r="AI186" s="62">
        <v>45231</v>
      </c>
      <c r="AJ186" s="62">
        <v>45260</v>
      </c>
      <c r="AK186" s="44" t="s">
        <v>454</v>
      </c>
      <c r="AL186" s="43" t="s">
        <v>429</v>
      </c>
      <c r="AM186" s="43" t="s">
        <v>612</v>
      </c>
      <c r="AN186" s="44" t="s">
        <v>711</v>
      </c>
      <c r="AO186" s="43" t="s">
        <v>430</v>
      </c>
      <c r="AP186" s="43"/>
    </row>
    <row r="187" spans="1:42" s="1" customFormat="1" ht="60" hidden="1">
      <c r="A187" s="43" t="s">
        <v>40</v>
      </c>
      <c r="B187" s="60" t="s">
        <v>203</v>
      </c>
      <c r="C187" s="60">
        <v>424</v>
      </c>
      <c r="D187" s="61" t="s">
        <v>70</v>
      </c>
      <c r="E187" s="61" t="s">
        <v>70</v>
      </c>
      <c r="F187" s="43" t="s">
        <v>446</v>
      </c>
      <c r="G187" s="44" t="s">
        <v>455</v>
      </c>
      <c r="H187" s="89">
        <v>0.1</v>
      </c>
      <c r="I187" s="244"/>
      <c r="J187" s="31"/>
      <c r="K187" s="31"/>
      <c r="L187" s="31"/>
      <c r="M187" s="31"/>
      <c r="N187" s="31"/>
      <c r="O187" s="31"/>
      <c r="P187" s="31"/>
      <c r="Q187" s="31"/>
      <c r="R187" s="31"/>
      <c r="S187" s="31"/>
      <c r="T187" s="31"/>
      <c r="U187" s="31"/>
      <c r="V187" s="31"/>
      <c r="W187" s="31"/>
      <c r="X187" s="31"/>
      <c r="Y187" s="31"/>
      <c r="Z187" s="31"/>
      <c r="AA187" s="31"/>
      <c r="AB187" s="31"/>
      <c r="AC187" s="31"/>
      <c r="AD187" s="31">
        <v>1</v>
      </c>
      <c r="AE187" s="31"/>
      <c r="AF187" s="31"/>
      <c r="AG187" s="31"/>
      <c r="AH187" s="31">
        <f t="shared" si="9"/>
        <v>1</v>
      </c>
      <c r="AI187" s="62">
        <v>45231</v>
      </c>
      <c r="AJ187" s="62">
        <v>45260</v>
      </c>
      <c r="AK187" s="44" t="s">
        <v>454</v>
      </c>
      <c r="AL187" s="43" t="s">
        <v>429</v>
      </c>
      <c r="AM187" s="43" t="s">
        <v>612</v>
      </c>
      <c r="AN187" s="44" t="s">
        <v>711</v>
      </c>
      <c r="AO187" s="43" t="s">
        <v>430</v>
      </c>
      <c r="AP187" s="43"/>
    </row>
    <row r="188" spans="1:42" s="1" customFormat="1" ht="108.75" customHeight="1">
      <c r="A188" s="43" t="s">
        <v>40</v>
      </c>
      <c r="B188" s="60" t="s">
        <v>203</v>
      </c>
      <c r="C188" s="60">
        <v>424</v>
      </c>
      <c r="D188" s="61" t="s">
        <v>70</v>
      </c>
      <c r="E188" s="61" t="s">
        <v>70</v>
      </c>
      <c r="F188" s="43" t="s">
        <v>446</v>
      </c>
      <c r="G188" s="44" t="s">
        <v>456</v>
      </c>
      <c r="H188" s="89">
        <v>0.1</v>
      </c>
      <c r="I188" s="244"/>
      <c r="J188" s="31"/>
      <c r="K188" s="31"/>
      <c r="L188" s="31">
        <v>0.15</v>
      </c>
      <c r="M188" s="31"/>
      <c r="N188" s="31">
        <v>0.25</v>
      </c>
      <c r="O188" s="31"/>
      <c r="P188" s="31"/>
      <c r="Q188" s="31"/>
      <c r="R188" s="31">
        <v>0.15</v>
      </c>
      <c r="S188" s="31"/>
      <c r="T188" s="31">
        <v>0.2</v>
      </c>
      <c r="U188" s="31"/>
      <c r="V188" s="31">
        <v>0.25</v>
      </c>
      <c r="W188" s="31"/>
      <c r="X188" s="31"/>
      <c r="Y188" s="31"/>
      <c r="Z188" s="31"/>
      <c r="AA188" s="31"/>
      <c r="AB188" s="31"/>
      <c r="AC188" s="31"/>
      <c r="AD188" s="31"/>
      <c r="AE188" s="31"/>
      <c r="AF188" s="31"/>
      <c r="AG188" s="31"/>
      <c r="AH188" s="31">
        <f t="shared" si="9"/>
        <v>1</v>
      </c>
      <c r="AI188" s="62">
        <v>44958</v>
      </c>
      <c r="AJ188" s="62">
        <v>45138</v>
      </c>
      <c r="AK188" s="44" t="s">
        <v>457</v>
      </c>
      <c r="AL188" s="43" t="s">
        <v>429</v>
      </c>
      <c r="AM188" s="43" t="s">
        <v>612</v>
      </c>
      <c r="AN188" s="44" t="s">
        <v>711</v>
      </c>
      <c r="AO188" s="43" t="s">
        <v>430</v>
      </c>
      <c r="AP188" s="313" t="s">
        <v>845</v>
      </c>
    </row>
    <row r="189" spans="1:42" s="38" customFormat="1" ht="108.75" customHeight="1">
      <c r="A189" s="106" t="s">
        <v>40</v>
      </c>
      <c r="B189" s="107" t="s">
        <v>203</v>
      </c>
      <c r="C189" s="107">
        <v>424</v>
      </c>
      <c r="D189" s="153" t="s">
        <v>70</v>
      </c>
      <c r="E189" s="153" t="s">
        <v>70</v>
      </c>
      <c r="F189" s="106" t="s">
        <v>446</v>
      </c>
      <c r="G189" s="108" t="s">
        <v>456</v>
      </c>
      <c r="H189" s="154">
        <v>0.1</v>
      </c>
      <c r="I189" s="244"/>
      <c r="J189" s="109"/>
      <c r="K189" s="109"/>
      <c r="L189" s="109">
        <v>0.15</v>
      </c>
      <c r="M189" s="109"/>
      <c r="N189" s="109">
        <v>0.25</v>
      </c>
      <c r="O189" s="109"/>
      <c r="P189" s="109"/>
      <c r="Q189" s="109"/>
      <c r="R189" s="130">
        <v>0.1</v>
      </c>
      <c r="S189" s="130"/>
      <c r="T189" s="130">
        <v>0.1</v>
      </c>
      <c r="U189" s="130"/>
      <c r="V189" s="130">
        <v>0.1</v>
      </c>
      <c r="W189" s="130"/>
      <c r="X189" s="130">
        <v>0.1</v>
      </c>
      <c r="Y189" s="130"/>
      <c r="Z189" s="130">
        <v>0.05</v>
      </c>
      <c r="AA189" s="130"/>
      <c r="AB189" s="130">
        <v>0.05</v>
      </c>
      <c r="AC189" s="130"/>
      <c r="AD189" s="130">
        <v>0.05</v>
      </c>
      <c r="AE189" s="130"/>
      <c r="AF189" s="130">
        <v>0.05</v>
      </c>
      <c r="AG189" s="109"/>
      <c r="AH189" s="109">
        <f t="shared" ref="AH189" si="11">+J189+L189+N189+P189+R189+T189+V189+X189+Z189+AB189+AD189+AF189</f>
        <v>1</v>
      </c>
      <c r="AI189" s="124">
        <v>44958</v>
      </c>
      <c r="AJ189" s="155">
        <v>45291</v>
      </c>
      <c r="AK189" s="180" t="s">
        <v>844</v>
      </c>
      <c r="AL189" s="106" t="s">
        <v>429</v>
      </c>
      <c r="AM189" s="106" t="s">
        <v>612</v>
      </c>
      <c r="AN189" s="108" t="s">
        <v>711</v>
      </c>
      <c r="AO189" s="106" t="s">
        <v>430</v>
      </c>
      <c r="AP189" s="314"/>
    </row>
    <row r="190" spans="1:42" s="175" customFormat="1" ht="183" hidden="1" customHeight="1">
      <c r="A190" s="158" t="s">
        <v>40</v>
      </c>
      <c r="B190" s="159" t="s">
        <v>203</v>
      </c>
      <c r="C190" s="159">
        <v>424</v>
      </c>
      <c r="D190" s="173" t="s">
        <v>70</v>
      </c>
      <c r="E190" s="173" t="s">
        <v>70</v>
      </c>
      <c r="F190" s="158" t="s">
        <v>446</v>
      </c>
      <c r="G190" s="158" t="s">
        <v>831</v>
      </c>
      <c r="H190" s="174">
        <v>0.1</v>
      </c>
      <c r="I190" s="244"/>
      <c r="J190" s="161"/>
      <c r="K190" s="161"/>
      <c r="L190" s="161"/>
      <c r="M190" s="161"/>
      <c r="N190" s="161">
        <v>0.1</v>
      </c>
      <c r="O190" s="161"/>
      <c r="P190" s="161">
        <v>0.1</v>
      </c>
      <c r="Q190" s="161"/>
      <c r="R190" s="161">
        <v>0.1</v>
      </c>
      <c r="S190" s="161"/>
      <c r="T190" s="161">
        <v>0.1</v>
      </c>
      <c r="U190" s="161"/>
      <c r="V190" s="161">
        <v>0.1</v>
      </c>
      <c r="W190" s="161"/>
      <c r="X190" s="161">
        <v>0.1</v>
      </c>
      <c r="Y190" s="161"/>
      <c r="Z190" s="161">
        <v>0.1</v>
      </c>
      <c r="AA190" s="161"/>
      <c r="AB190" s="161">
        <v>0.1</v>
      </c>
      <c r="AC190" s="161"/>
      <c r="AD190" s="161">
        <v>0.1</v>
      </c>
      <c r="AE190" s="161"/>
      <c r="AF190" s="161">
        <v>0.1</v>
      </c>
      <c r="AG190" s="161"/>
      <c r="AH190" s="161">
        <f t="shared" si="9"/>
        <v>0.99999999999999989</v>
      </c>
      <c r="AI190" s="168">
        <v>44986</v>
      </c>
      <c r="AJ190" s="168">
        <v>45275</v>
      </c>
      <c r="AK190" s="160" t="s">
        <v>458</v>
      </c>
      <c r="AL190" s="158" t="s">
        <v>429</v>
      </c>
      <c r="AM190" s="158" t="s">
        <v>612</v>
      </c>
      <c r="AN190" s="160" t="s">
        <v>711</v>
      </c>
      <c r="AO190" s="158" t="s">
        <v>430</v>
      </c>
      <c r="AP190" s="158"/>
    </row>
    <row r="191" spans="1:42" s="1" customFormat="1" ht="60" hidden="1">
      <c r="A191" s="43" t="s">
        <v>40</v>
      </c>
      <c r="B191" s="60" t="s">
        <v>203</v>
      </c>
      <c r="C191" s="60">
        <v>424</v>
      </c>
      <c r="D191" s="61" t="s">
        <v>70</v>
      </c>
      <c r="E191" s="61" t="s">
        <v>70</v>
      </c>
      <c r="F191" s="43" t="s">
        <v>446</v>
      </c>
      <c r="G191" s="43" t="s">
        <v>459</v>
      </c>
      <c r="H191" s="89">
        <v>0.3</v>
      </c>
      <c r="I191" s="245"/>
      <c r="J191" s="31"/>
      <c r="K191" s="31"/>
      <c r="L191" s="31"/>
      <c r="M191" s="31"/>
      <c r="N191" s="31">
        <v>0.15</v>
      </c>
      <c r="O191" s="31"/>
      <c r="P191" s="31">
        <v>0.15</v>
      </c>
      <c r="Q191" s="31"/>
      <c r="R191" s="31">
        <v>0.1</v>
      </c>
      <c r="S191" s="31"/>
      <c r="T191" s="31">
        <v>0.1</v>
      </c>
      <c r="U191" s="31"/>
      <c r="V191" s="31">
        <v>0.1</v>
      </c>
      <c r="W191" s="31"/>
      <c r="X191" s="31">
        <v>0.1</v>
      </c>
      <c r="Y191" s="31"/>
      <c r="Z191" s="31">
        <v>0.1</v>
      </c>
      <c r="AA191" s="31"/>
      <c r="AB191" s="31">
        <v>0.1</v>
      </c>
      <c r="AC191" s="31"/>
      <c r="AD191" s="31">
        <v>0.1</v>
      </c>
      <c r="AE191" s="31"/>
      <c r="AF191" s="31"/>
      <c r="AG191" s="31"/>
      <c r="AH191" s="31">
        <f t="shared" si="9"/>
        <v>0.99999999999999989</v>
      </c>
      <c r="AI191" s="62">
        <v>44986</v>
      </c>
      <c r="AJ191" s="62">
        <v>45272</v>
      </c>
      <c r="AK191" s="44" t="s">
        <v>460</v>
      </c>
      <c r="AL191" s="43" t="s">
        <v>429</v>
      </c>
      <c r="AM191" s="43" t="s">
        <v>612</v>
      </c>
      <c r="AN191" s="44" t="s">
        <v>711</v>
      </c>
      <c r="AO191" s="43" t="s">
        <v>430</v>
      </c>
      <c r="AP191" s="43"/>
    </row>
    <row r="192" spans="1:42" s="1" customFormat="1" ht="60">
      <c r="A192" s="43" t="s">
        <v>40</v>
      </c>
      <c r="B192" s="60" t="s">
        <v>203</v>
      </c>
      <c r="C192" s="60">
        <v>424</v>
      </c>
      <c r="D192" s="60" t="s">
        <v>70</v>
      </c>
      <c r="E192" s="60" t="s">
        <v>70</v>
      </c>
      <c r="F192" s="43" t="s">
        <v>446</v>
      </c>
      <c r="G192" s="43" t="s">
        <v>628</v>
      </c>
      <c r="H192" s="89">
        <v>1</v>
      </c>
      <c r="I192" s="63">
        <f>+H192</f>
        <v>1</v>
      </c>
      <c r="J192" s="60"/>
      <c r="K192" s="60"/>
      <c r="L192" s="60"/>
      <c r="M192" s="60"/>
      <c r="N192" s="60"/>
      <c r="O192" s="60"/>
      <c r="P192" s="63">
        <v>0.25</v>
      </c>
      <c r="Q192" s="60"/>
      <c r="R192" s="60"/>
      <c r="S192" s="60"/>
      <c r="T192" s="60"/>
      <c r="U192" s="60"/>
      <c r="V192" s="63">
        <v>0.25</v>
      </c>
      <c r="W192" s="60"/>
      <c r="X192" s="60"/>
      <c r="Y192" s="60"/>
      <c r="Z192" s="60"/>
      <c r="AA192" s="60"/>
      <c r="AB192" s="63">
        <v>0.25</v>
      </c>
      <c r="AC192" s="60"/>
      <c r="AD192" s="60"/>
      <c r="AE192" s="60"/>
      <c r="AF192" s="63">
        <v>0.25</v>
      </c>
      <c r="AG192" s="60"/>
      <c r="AH192" s="31">
        <f>+J192+L192+N192+P192+R192+T192+V192+X192+Z192+AB192+AD192+AF192</f>
        <v>1</v>
      </c>
      <c r="AI192" s="64">
        <v>45017</v>
      </c>
      <c r="AJ192" s="64">
        <v>45291</v>
      </c>
      <c r="AK192" s="43" t="s">
        <v>629</v>
      </c>
      <c r="AL192" s="43" t="s">
        <v>429</v>
      </c>
      <c r="AM192" s="43" t="s">
        <v>612</v>
      </c>
      <c r="AN192" s="44" t="s">
        <v>711</v>
      </c>
      <c r="AO192" s="43" t="s">
        <v>430</v>
      </c>
      <c r="AP192" s="315" t="s">
        <v>847</v>
      </c>
    </row>
    <row r="193" spans="1:42" s="38" customFormat="1" ht="60">
      <c r="A193" s="106" t="s">
        <v>40</v>
      </c>
      <c r="B193" s="107" t="s">
        <v>203</v>
      </c>
      <c r="C193" s="107">
        <v>424</v>
      </c>
      <c r="D193" s="107" t="s">
        <v>70</v>
      </c>
      <c r="E193" s="107" t="s">
        <v>70</v>
      </c>
      <c r="F193" s="106" t="s">
        <v>446</v>
      </c>
      <c r="G193" s="125" t="s">
        <v>850</v>
      </c>
      <c r="H193" s="154">
        <v>1</v>
      </c>
      <c r="I193" s="135">
        <f>+H193</f>
        <v>1</v>
      </c>
      <c r="J193" s="107"/>
      <c r="K193" s="107"/>
      <c r="L193" s="107"/>
      <c r="M193" s="107"/>
      <c r="N193" s="107"/>
      <c r="O193" s="107"/>
      <c r="P193" s="135"/>
      <c r="Q193" s="107"/>
      <c r="R193" s="107"/>
      <c r="S193" s="107"/>
      <c r="T193" s="107"/>
      <c r="U193" s="107"/>
      <c r="V193" s="135"/>
      <c r="W193" s="107"/>
      <c r="X193" s="110">
        <v>0.5</v>
      </c>
      <c r="Y193" s="111"/>
      <c r="Z193" s="111"/>
      <c r="AA193" s="111"/>
      <c r="AB193" s="110"/>
      <c r="AC193" s="111"/>
      <c r="AD193" s="111"/>
      <c r="AE193" s="111"/>
      <c r="AF193" s="110">
        <v>0.5</v>
      </c>
      <c r="AG193" s="107"/>
      <c r="AH193" s="109">
        <f>+J193+L193+N193+P193+R193+T193+V193+X193+Z193+AB193+AD193+AF193</f>
        <v>1</v>
      </c>
      <c r="AI193" s="112">
        <v>45017</v>
      </c>
      <c r="AJ193" s="112">
        <v>45291</v>
      </c>
      <c r="AK193" s="125" t="s">
        <v>846</v>
      </c>
      <c r="AL193" s="106" t="s">
        <v>429</v>
      </c>
      <c r="AM193" s="106" t="s">
        <v>612</v>
      </c>
      <c r="AN193" s="108" t="s">
        <v>711</v>
      </c>
      <c r="AO193" s="106" t="s">
        <v>430</v>
      </c>
      <c r="AP193" s="316"/>
    </row>
    <row r="194" spans="1:42" s="36" customFormat="1" ht="134.25" hidden="1" customHeight="1">
      <c r="A194" s="43" t="s">
        <v>40</v>
      </c>
      <c r="B194" s="60" t="s">
        <v>203</v>
      </c>
      <c r="C194" s="60">
        <v>424</v>
      </c>
      <c r="D194" s="247">
        <v>130</v>
      </c>
      <c r="E194" s="270">
        <v>3691930000</v>
      </c>
      <c r="F194" s="43" t="s">
        <v>662</v>
      </c>
      <c r="G194" s="44" t="s">
        <v>461</v>
      </c>
      <c r="H194" s="31">
        <v>0.1</v>
      </c>
      <c r="I194" s="261">
        <f>+H194+H195+H196+H197+H198+H199</f>
        <v>1</v>
      </c>
      <c r="J194" s="63"/>
      <c r="K194" s="63"/>
      <c r="L194" s="63"/>
      <c r="M194" s="63"/>
      <c r="N194" s="164">
        <v>0.3</v>
      </c>
      <c r="O194" s="164"/>
      <c r="P194" s="164">
        <v>0.4</v>
      </c>
      <c r="Q194" s="164"/>
      <c r="R194" s="164">
        <v>0.3</v>
      </c>
      <c r="S194" s="164"/>
      <c r="T194" s="164"/>
      <c r="U194" s="164"/>
      <c r="V194" s="164"/>
      <c r="W194" s="164"/>
      <c r="X194" s="164"/>
      <c r="Y194" s="164"/>
      <c r="Z194" s="164"/>
      <c r="AA194" s="164"/>
      <c r="AB194" s="164"/>
      <c r="AC194" s="164"/>
      <c r="AD194" s="164"/>
      <c r="AE194" s="164"/>
      <c r="AF194" s="164"/>
      <c r="AG194" s="159"/>
      <c r="AH194" s="164">
        <f>SUM(J194+L194+N194+P194+R194+T194+V194+X194+Z194+AB194+AD194+AF194)</f>
        <v>1</v>
      </c>
      <c r="AI194" s="162">
        <v>44986</v>
      </c>
      <c r="AJ194" s="162">
        <v>45076</v>
      </c>
      <c r="AK194" s="44" t="s">
        <v>462</v>
      </c>
      <c r="AL194" s="43" t="s">
        <v>463</v>
      </c>
      <c r="AM194" s="44" t="s">
        <v>464</v>
      </c>
      <c r="AN194" s="25" t="s">
        <v>465</v>
      </c>
      <c r="AO194" s="25" t="s">
        <v>785</v>
      </c>
      <c r="AP194" s="25"/>
    </row>
    <row r="195" spans="1:42" s="36" customFormat="1" ht="121.5" hidden="1" customHeight="1">
      <c r="A195" s="43" t="s">
        <v>40</v>
      </c>
      <c r="B195" s="60" t="s">
        <v>203</v>
      </c>
      <c r="C195" s="60">
        <v>424</v>
      </c>
      <c r="D195" s="248"/>
      <c r="E195" s="271"/>
      <c r="F195" s="43" t="s">
        <v>662</v>
      </c>
      <c r="G195" s="44" t="s">
        <v>466</v>
      </c>
      <c r="H195" s="31">
        <v>0.2</v>
      </c>
      <c r="I195" s="262"/>
      <c r="J195" s="63"/>
      <c r="K195" s="63"/>
      <c r="L195" s="63"/>
      <c r="M195" s="63"/>
      <c r="N195" s="63"/>
      <c r="O195" s="63"/>
      <c r="P195" s="63">
        <v>0.3</v>
      </c>
      <c r="Q195" s="63"/>
      <c r="R195" s="63">
        <v>0.3</v>
      </c>
      <c r="S195" s="63"/>
      <c r="T195" s="63">
        <v>0.4</v>
      </c>
      <c r="U195" s="63"/>
      <c r="V195" s="63"/>
      <c r="W195" s="63"/>
      <c r="X195" s="63"/>
      <c r="Y195" s="63"/>
      <c r="Z195" s="63"/>
      <c r="AA195" s="63"/>
      <c r="AB195" s="63"/>
      <c r="AC195" s="63"/>
      <c r="AD195" s="63"/>
      <c r="AE195" s="63"/>
      <c r="AF195" s="63"/>
      <c r="AG195" s="60"/>
      <c r="AH195" s="63">
        <f t="shared" ref="AH195:AH202" si="12">SUM(J195+L195+N195+P195+R195+T195+V195+X195+Z195+AB195+AD195+AF195)</f>
        <v>1</v>
      </c>
      <c r="AI195" s="64">
        <v>45017</v>
      </c>
      <c r="AJ195" s="64">
        <v>45107</v>
      </c>
      <c r="AK195" s="44" t="s">
        <v>467</v>
      </c>
      <c r="AL195" s="43" t="s">
        <v>463</v>
      </c>
      <c r="AM195" s="44" t="s">
        <v>464</v>
      </c>
      <c r="AN195" s="25" t="s">
        <v>465</v>
      </c>
      <c r="AO195" s="25" t="s">
        <v>785</v>
      </c>
      <c r="AP195" s="25"/>
    </row>
    <row r="196" spans="1:42" s="36" customFormat="1" ht="126" hidden="1" customHeight="1">
      <c r="A196" s="43" t="s">
        <v>40</v>
      </c>
      <c r="B196" s="60" t="s">
        <v>203</v>
      </c>
      <c r="C196" s="60">
        <v>424</v>
      </c>
      <c r="D196" s="248"/>
      <c r="E196" s="271"/>
      <c r="F196" s="43" t="s">
        <v>662</v>
      </c>
      <c r="G196" s="44" t="s">
        <v>468</v>
      </c>
      <c r="H196" s="31">
        <v>0.2</v>
      </c>
      <c r="I196" s="262"/>
      <c r="J196" s="63"/>
      <c r="K196" s="63"/>
      <c r="L196" s="63"/>
      <c r="M196" s="63"/>
      <c r="N196" s="63"/>
      <c r="O196" s="63"/>
      <c r="P196" s="63"/>
      <c r="Q196" s="63"/>
      <c r="R196" s="63"/>
      <c r="S196" s="63"/>
      <c r="T196" s="63">
        <v>0.5</v>
      </c>
      <c r="U196" s="63"/>
      <c r="V196" s="63">
        <v>0.5</v>
      </c>
      <c r="W196" s="63"/>
      <c r="X196" s="63"/>
      <c r="Y196" s="63"/>
      <c r="Z196" s="63"/>
      <c r="AA196" s="63"/>
      <c r="AB196" s="63"/>
      <c r="AC196" s="63"/>
      <c r="AD196" s="63"/>
      <c r="AE196" s="63"/>
      <c r="AF196" s="63"/>
      <c r="AG196" s="60"/>
      <c r="AH196" s="63">
        <f t="shared" si="12"/>
        <v>1</v>
      </c>
      <c r="AI196" s="64">
        <v>45078</v>
      </c>
      <c r="AJ196" s="64">
        <v>45138</v>
      </c>
      <c r="AK196" s="44" t="s">
        <v>469</v>
      </c>
      <c r="AL196" s="43" t="s">
        <v>463</v>
      </c>
      <c r="AM196" s="44" t="s">
        <v>464</v>
      </c>
      <c r="AN196" s="25" t="s">
        <v>465</v>
      </c>
      <c r="AO196" s="25" t="s">
        <v>785</v>
      </c>
      <c r="AP196" s="25"/>
    </row>
    <row r="197" spans="1:42" s="36" customFormat="1" ht="120.75" hidden="1" customHeight="1">
      <c r="A197" s="43" t="s">
        <v>40</v>
      </c>
      <c r="B197" s="60" t="s">
        <v>203</v>
      </c>
      <c r="C197" s="60">
        <v>424</v>
      </c>
      <c r="D197" s="248"/>
      <c r="E197" s="271"/>
      <c r="F197" s="43" t="s">
        <v>662</v>
      </c>
      <c r="G197" s="44" t="s">
        <v>470</v>
      </c>
      <c r="H197" s="31">
        <v>0.25</v>
      </c>
      <c r="I197" s="262"/>
      <c r="J197" s="63"/>
      <c r="K197" s="63"/>
      <c r="L197" s="63"/>
      <c r="M197" s="63"/>
      <c r="N197" s="63"/>
      <c r="O197" s="63"/>
      <c r="P197" s="63"/>
      <c r="Q197" s="63"/>
      <c r="R197" s="63"/>
      <c r="S197" s="63"/>
      <c r="T197" s="63">
        <v>0.3</v>
      </c>
      <c r="U197" s="63"/>
      <c r="V197" s="63">
        <v>0.2</v>
      </c>
      <c r="W197" s="63"/>
      <c r="X197" s="63">
        <v>0.3</v>
      </c>
      <c r="Y197" s="63"/>
      <c r="Z197" s="63">
        <v>0.2</v>
      </c>
      <c r="AA197" s="63"/>
      <c r="AB197" s="63"/>
      <c r="AC197" s="63"/>
      <c r="AD197" s="63"/>
      <c r="AE197" s="63"/>
      <c r="AF197" s="63"/>
      <c r="AG197" s="60"/>
      <c r="AH197" s="63">
        <f t="shared" si="12"/>
        <v>1</v>
      </c>
      <c r="AI197" s="64">
        <v>45078</v>
      </c>
      <c r="AJ197" s="64">
        <v>45199</v>
      </c>
      <c r="AK197" s="44" t="s">
        <v>471</v>
      </c>
      <c r="AL197" s="43" t="s">
        <v>463</v>
      </c>
      <c r="AM197" s="44" t="s">
        <v>464</v>
      </c>
      <c r="AN197" s="25" t="s">
        <v>465</v>
      </c>
      <c r="AO197" s="25" t="s">
        <v>785</v>
      </c>
      <c r="AP197" s="25"/>
    </row>
    <row r="198" spans="1:42" s="36" customFormat="1" ht="119.25" hidden="1" customHeight="1">
      <c r="A198" s="43" t="s">
        <v>40</v>
      </c>
      <c r="B198" s="60" t="s">
        <v>203</v>
      </c>
      <c r="C198" s="60">
        <v>424</v>
      </c>
      <c r="D198" s="248"/>
      <c r="E198" s="271"/>
      <c r="F198" s="43" t="s">
        <v>662</v>
      </c>
      <c r="G198" s="44" t="s">
        <v>472</v>
      </c>
      <c r="H198" s="31">
        <v>0.2</v>
      </c>
      <c r="I198" s="262"/>
      <c r="J198" s="63"/>
      <c r="K198" s="63"/>
      <c r="L198" s="63"/>
      <c r="M198" s="63"/>
      <c r="N198" s="63"/>
      <c r="O198" s="63"/>
      <c r="P198" s="63"/>
      <c r="Q198" s="63"/>
      <c r="R198" s="63"/>
      <c r="S198" s="63"/>
      <c r="T198" s="63"/>
      <c r="U198" s="63"/>
      <c r="V198" s="63"/>
      <c r="W198" s="63"/>
      <c r="X198" s="63">
        <v>0.5</v>
      </c>
      <c r="Y198" s="63"/>
      <c r="Z198" s="63">
        <v>0.4</v>
      </c>
      <c r="AA198" s="63"/>
      <c r="AB198" s="63"/>
      <c r="AC198" s="63"/>
      <c r="AD198" s="63">
        <v>0.1</v>
      </c>
      <c r="AE198" s="63"/>
      <c r="AF198" s="63"/>
      <c r="AG198" s="60"/>
      <c r="AH198" s="63">
        <f t="shared" si="12"/>
        <v>1</v>
      </c>
      <c r="AI198" s="64">
        <v>45139</v>
      </c>
      <c r="AJ198" s="64">
        <v>45260</v>
      </c>
      <c r="AK198" s="44" t="s">
        <v>473</v>
      </c>
      <c r="AL198" s="43" t="s">
        <v>463</v>
      </c>
      <c r="AM198" s="44" t="s">
        <v>464</v>
      </c>
      <c r="AN198" s="25" t="s">
        <v>465</v>
      </c>
      <c r="AO198" s="25" t="s">
        <v>785</v>
      </c>
      <c r="AP198" s="25"/>
    </row>
    <row r="199" spans="1:42" s="36" customFormat="1" ht="134.25" hidden="1" customHeight="1">
      <c r="A199" s="43" t="s">
        <v>40</v>
      </c>
      <c r="B199" s="60" t="s">
        <v>203</v>
      </c>
      <c r="C199" s="60">
        <v>424</v>
      </c>
      <c r="D199" s="249"/>
      <c r="E199" s="271"/>
      <c r="F199" s="43" t="s">
        <v>662</v>
      </c>
      <c r="G199" s="44" t="s">
        <v>474</v>
      </c>
      <c r="H199" s="31">
        <v>0.05</v>
      </c>
      <c r="I199" s="263"/>
      <c r="J199" s="63"/>
      <c r="K199" s="63"/>
      <c r="L199" s="63"/>
      <c r="M199" s="63"/>
      <c r="N199" s="63"/>
      <c r="O199" s="63"/>
      <c r="P199" s="63"/>
      <c r="Q199" s="63"/>
      <c r="R199" s="63"/>
      <c r="S199" s="63"/>
      <c r="T199" s="63"/>
      <c r="U199" s="63"/>
      <c r="V199" s="63"/>
      <c r="W199" s="63"/>
      <c r="X199" s="30"/>
      <c r="Y199" s="63"/>
      <c r="Z199" s="30"/>
      <c r="AA199" s="63"/>
      <c r="AB199" s="63"/>
      <c r="AC199" s="63"/>
      <c r="AD199" s="63">
        <v>0.5</v>
      </c>
      <c r="AE199" s="63"/>
      <c r="AF199" s="63">
        <v>0.5</v>
      </c>
      <c r="AG199" s="60"/>
      <c r="AH199" s="63">
        <f>SUM(J199+L199+N199+P199+R199+T199+V199+AD199+AF199+AB199)</f>
        <v>1</v>
      </c>
      <c r="AI199" s="64">
        <v>45231</v>
      </c>
      <c r="AJ199" s="64">
        <v>45290</v>
      </c>
      <c r="AK199" s="44" t="s">
        <v>475</v>
      </c>
      <c r="AL199" s="43" t="s">
        <v>463</v>
      </c>
      <c r="AM199" s="44" t="s">
        <v>464</v>
      </c>
      <c r="AN199" s="25" t="s">
        <v>465</v>
      </c>
      <c r="AO199" s="25" t="s">
        <v>785</v>
      </c>
      <c r="AP199" s="25"/>
    </row>
    <row r="200" spans="1:42" s="36" customFormat="1" ht="90.75" hidden="1">
      <c r="A200" s="43" t="s">
        <v>40</v>
      </c>
      <c r="B200" s="60" t="s">
        <v>203</v>
      </c>
      <c r="C200" s="60">
        <v>424</v>
      </c>
      <c r="D200" s="247">
        <v>183</v>
      </c>
      <c r="E200" s="271"/>
      <c r="F200" s="43" t="s">
        <v>662</v>
      </c>
      <c r="G200" s="44" t="s">
        <v>476</v>
      </c>
      <c r="H200" s="31">
        <v>0.2</v>
      </c>
      <c r="I200" s="261">
        <f>SUM(H200+H201+H202+H203+H204+H205)</f>
        <v>1</v>
      </c>
      <c r="J200" s="63"/>
      <c r="K200" s="63"/>
      <c r="L200" s="63"/>
      <c r="M200" s="63"/>
      <c r="N200" s="164">
        <v>0.4</v>
      </c>
      <c r="O200" s="164"/>
      <c r="P200" s="164">
        <v>0.3</v>
      </c>
      <c r="Q200" s="164"/>
      <c r="R200" s="176">
        <v>0.3</v>
      </c>
      <c r="S200" s="164"/>
      <c r="T200" s="164"/>
      <c r="U200" s="164"/>
      <c r="V200" s="164"/>
      <c r="W200" s="164"/>
      <c r="X200" s="164"/>
      <c r="Y200" s="164"/>
      <c r="Z200" s="164"/>
      <c r="AA200" s="164"/>
      <c r="AB200" s="164"/>
      <c r="AC200" s="164"/>
      <c r="AD200" s="164"/>
      <c r="AE200" s="164"/>
      <c r="AF200" s="164"/>
      <c r="AG200" s="164"/>
      <c r="AH200" s="164">
        <f>SUM(J200+L200+N200+P200+R200+T200+V200+AD200+AF200+AB200)</f>
        <v>1</v>
      </c>
      <c r="AI200" s="162">
        <v>44986</v>
      </c>
      <c r="AJ200" s="162">
        <v>45076</v>
      </c>
      <c r="AK200" s="44" t="s">
        <v>462</v>
      </c>
      <c r="AL200" s="43" t="s">
        <v>463</v>
      </c>
      <c r="AM200" s="44" t="s">
        <v>464</v>
      </c>
      <c r="AN200" s="25" t="s">
        <v>465</v>
      </c>
      <c r="AO200" s="25" t="s">
        <v>785</v>
      </c>
      <c r="AP200" s="25"/>
    </row>
    <row r="201" spans="1:42" s="36" customFormat="1" ht="90.75" hidden="1">
      <c r="A201" s="43" t="s">
        <v>40</v>
      </c>
      <c r="B201" s="60" t="s">
        <v>203</v>
      </c>
      <c r="C201" s="60">
        <v>424</v>
      </c>
      <c r="D201" s="248"/>
      <c r="E201" s="271"/>
      <c r="F201" s="43" t="s">
        <v>662</v>
      </c>
      <c r="G201" s="44" t="s">
        <v>477</v>
      </c>
      <c r="H201" s="31">
        <v>0.05</v>
      </c>
      <c r="I201" s="248"/>
      <c r="J201" s="63"/>
      <c r="K201" s="63"/>
      <c r="L201" s="63"/>
      <c r="M201" s="63"/>
      <c r="N201" s="63"/>
      <c r="O201" s="63"/>
      <c r="P201" s="30"/>
      <c r="Q201" s="63"/>
      <c r="R201" s="63">
        <v>0.3</v>
      </c>
      <c r="S201" s="63"/>
      <c r="T201" s="63">
        <v>0.4</v>
      </c>
      <c r="U201" s="63"/>
      <c r="V201" s="63">
        <v>0.3</v>
      </c>
      <c r="W201" s="63"/>
      <c r="X201" s="63"/>
      <c r="Y201" s="63"/>
      <c r="Z201" s="63"/>
      <c r="AA201" s="63"/>
      <c r="AB201" s="63"/>
      <c r="AC201" s="63"/>
      <c r="AD201" s="63"/>
      <c r="AE201" s="63"/>
      <c r="AF201" s="63"/>
      <c r="AG201" s="63"/>
      <c r="AH201" s="63">
        <f>SUM(J201+L201+N201+P201+R201+T201+V201+AD201+AF201+AB201)</f>
        <v>1</v>
      </c>
      <c r="AI201" s="64">
        <v>45047</v>
      </c>
      <c r="AJ201" s="64">
        <v>45137</v>
      </c>
      <c r="AK201" s="44" t="s">
        <v>467</v>
      </c>
      <c r="AL201" s="43" t="s">
        <v>463</v>
      </c>
      <c r="AM201" s="44" t="s">
        <v>464</v>
      </c>
      <c r="AN201" s="25" t="s">
        <v>465</v>
      </c>
      <c r="AO201" s="25" t="s">
        <v>785</v>
      </c>
      <c r="AP201" s="25"/>
    </row>
    <row r="202" spans="1:42" s="36" customFormat="1" ht="90.75" hidden="1">
      <c r="A202" s="43" t="s">
        <v>40</v>
      </c>
      <c r="B202" s="60" t="s">
        <v>203</v>
      </c>
      <c r="C202" s="60">
        <v>424</v>
      </c>
      <c r="D202" s="248"/>
      <c r="E202" s="271"/>
      <c r="F202" s="43" t="s">
        <v>662</v>
      </c>
      <c r="G202" s="44" t="s">
        <v>478</v>
      </c>
      <c r="H202" s="31">
        <v>0.25</v>
      </c>
      <c r="I202" s="248"/>
      <c r="J202" s="63"/>
      <c r="K202" s="63"/>
      <c r="L202" s="63"/>
      <c r="M202" s="63"/>
      <c r="N202" s="63"/>
      <c r="O202" s="63"/>
      <c r="P202" s="63"/>
      <c r="Q202" s="63"/>
      <c r="R202" s="63"/>
      <c r="S202" s="63"/>
      <c r="T202" s="63">
        <v>0.5</v>
      </c>
      <c r="U202" s="63"/>
      <c r="V202" s="63">
        <v>0.5</v>
      </c>
      <c r="W202" s="63"/>
      <c r="X202" s="63"/>
      <c r="Y202" s="63"/>
      <c r="Z202" s="63"/>
      <c r="AA202" s="63"/>
      <c r="AB202" s="63"/>
      <c r="AC202" s="63"/>
      <c r="AD202" s="63"/>
      <c r="AE202" s="63"/>
      <c r="AF202" s="63"/>
      <c r="AG202" s="63"/>
      <c r="AH202" s="63">
        <f t="shared" si="12"/>
        <v>1</v>
      </c>
      <c r="AI202" s="64">
        <v>45078</v>
      </c>
      <c r="AJ202" s="64">
        <v>45138</v>
      </c>
      <c r="AK202" s="44" t="s">
        <v>469</v>
      </c>
      <c r="AL202" s="43" t="s">
        <v>463</v>
      </c>
      <c r="AM202" s="44" t="s">
        <v>464</v>
      </c>
      <c r="AN202" s="25" t="s">
        <v>465</v>
      </c>
      <c r="AO202" s="25" t="s">
        <v>785</v>
      </c>
      <c r="AP202" s="25"/>
    </row>
    <row r="203" spans="1:42" s="36" customFormat="1" ht="105" hidden="1">
      <c r="A203" s="43" t="s">
        <v>40</v>
      </c>
      <c r="B203" s="60" t="s">
        <v>203</v>
      </c>
      <c r="C203" s="60">
        <v>424</v>
      </c>
      <c r="D203" s="248"/>
      <c r="E203" s="271"/>
      <c r="F203" s="43" t="s">
        <v>662</v>
      </c>
      <c r="G203" s="44" t="s">
        <v>479</v>
      </c>
      <c r="H203" s="31">
        <v>0.25</v>
      </c>
      <c r="I203" s="248"/>
      <c r="J203" s="63"/>
      <c r="K203" s="63"/>
      <c r="L203" s="63"/>
      <c r="M203" s="63"/>
      <c r="N203" s="63"/>
      <c r="O203" s="63"/>
      <c r="P203" s="63"/>
      <c r="Q203" s="63"/>
      <c r="R203" s="30"/>
      <c r="S203" s="63"/>
      <c r="T203" s="63">
        <v>0.3</v>
      </c>
      <c r="U203" s="63"/>
      <c r="V203" s="63">
        <v>0.2</v>
      </c>
      <c r="W203" s="63"/>
      <c r="X203" s="63">
        <v>0.3</v>
      </c>
      <c r="Y203" s="63"/>
      <c r="Z203" s="63">
        <v>0.2</v>
      </c>
      <c r="AA203" s="63"/>
      <c r="AB203" s="63"/>
      <c r="AC203" s="63"/>
      <c r="AD203" s="63"/>
      <c r="AE203" s="63"/>
      <c r="AF203" s="63"/>
      <c r="AG203" s="63"/>
      <c r="AH203" s="63">
        <f>SUM(J203+L203+N203+P203+X203+T203+V203+Z203+AB203+AD203+AF203)</f>
        <v>1</v>
      </c>
      <c r="AI203" s="64">
        <v>45078</v>
      </c>
      <c r="AJ203" s="64">
        <v>45199</v>
      </c>
      <c r="AK203" s="44" t="s">
        <v>480</v>
      </c>
      <c r="AL203" s="43" t="s">
        <v>463</v>
      </c>
      <c r="AM203" s="44" t="s">
        <v>464</v>
      </c>
      <c r="AN203" s="25" t="s">
        <v>465</v>
      </c>
      <c r="AO203" s="25" t="s">
        <v>785</v>
      </c>
      <c r="AP203" s="25"/>
    </row>
    <row r="204" spans="1:42" s="36" customFormat="1" ht="90.75" hidden="1">
      <c r="A204" s="43" t="s">
        <v>40</v>
      </c>
      <c r="B204" s="60" t="s">
        <v>203</v>
      </c>
      <c r="C204" s="60">
        <v>424</v>
      </c>
      <c r="D204" s="248"/>
      <c r="E204" s="271"/>
      <c r="F204" s="43" t="s">
        <v>662</v>
      </c>
      <c r="G204" s="44" t="s">
        <v>481</v>
      </c>
      <c r="H204" s="31">
        <v>0.2</v>
      </c>
      <c r="I204" s="248"/>
      <c r="J204" s="63"/>
      <c r="K204" s="63"/>
      <c r="L204" s="63"/>
      <c r="M204" s="63"/>
      <c r="N204" s="63"/>
      <c r="O204" s="63"/>
      <c r="P204" s="63"/>
      <c r="Q204" s="63"/>
      <c r="R204" s="63"/>
      <c r="S204" s="63"/>
      <c r="T204" s="30"/>
      <c r="U204" s="63"/>
      <c r="V204" s="30"/>
      <c r="W204" s="63"/>
      <c r="X204" s="63">
        <v>0.5</v>
      </c>
      <c r="Y204" s="63"/>
      <c r="Z204" s="63">
        <v>0.4</v>
      </c>
      <c r="AA204" s="63"/>
      <c r="AB204" s="63"/>
      <c r="AC204" s="63"/>
      <c r="AD204" s="63">
        <v>0.1</v>
      </c>
      <c r="AE204" s="63"/>
      <c r="AF204" s="63"/>
      <c r="AG204" s="63"/>
      <c r="AH204" s="63">
        <f>SUM(J204+L204+N204+P204+R204+X204+AD204+AB204+AF204+Z204)</f>
        <v>1</v>
      </c>
      <c r="AI204" s="64">
        <v>45139</v>
      </c>
      <c r="AJ204" s="64">
        <v>45260</v>
      </c>
      <c r="AK204" s="44" t="s">
        <v>473</v>
      </c>
      <c r="AL204" s="43" t="s">
        <v>463</v>
      </c>
      <c r="AM204" s="44" t="s">
        <v>464</v>
      </c>
      <c r="AN204" s="25" t="s">
        <v>465</v>
      </c>
      <c r="AO204" s="25" t="s">
        <v>785</v>
      </c>
      <c r="AP204" s="25"/>
    </row>
    <row r="205" spans="1:42" s="36" customFormat="1" ht="90.75" hidden="1">
      <c r="A205" s="43" t="s">
        <v>40</v>
      </c>
      <c r="B205" s="60" t="s">
        <v>203</v>
      </c>
      <c r="C205" s="60">
        <v>424</v>
      </c>
      <c r="D205" s="249"/>
      <c r="E205" s="272"/>
      <c r="F205" s="84" t="s">
        <v>662</v>
      </c>
      <c r="G205" s="46" t="s">
        <v>482</v>
      </c>
      <c r="H205" s="37">
        <v>0.05</v>
      </c>
      <c r="I205" s="248"/>
      <c r="J205" s="85"/>
      <c r="K205" s="85"/>
      <c r="L205" s="85"/>
      <c r="M205" s="85"/>
      <c r="N205" s="85"/>
      <c r="O205" s="85"/>
      <c r="P205" s="85"/>
      <c r="Q205" s="85"/>
      <c r="R205" s="85"/>
      <c r="S205" s="85"/>
      <c r="T205" s="85"/>
      <c r="U205" s="85"/>
      <c r="V205" s="85"/>
      <c r="W205" s="85"/>
      <c r="X205" s="30"/>
      <c r="Y205" s="85"/>
      <c r="Z205" s="30"/>
      <c r="AA205" s="85"/>
      <c r="AB205" s="85"/>
      <c r="AC205" s="85"/>
      <c r="AD205" s="85">
        <v>0.5</v>
      </c>
      <c r="AE205" s="85"/>
      <c r="AF205" s="85">
        <v>0.5</v>
      </c>
      <c r="AG205" s="85"/>
      <c r="AH205" s="85">
        <f>SUM(J205+L205+N205+P205+R205+X205+AD205+AB205+AF205+Z205)</f>
        <v>1</v>
      </c>
      <c r="AI205" s="86">
        <v>45231</v>
      </c>
      <c r="AJ205" s="86">
        <v>45290</v>
      </c>
      <c r="AK205" s="46" t="s">
        <v>475</v>
      </c>
      <c r="AL205" s="84" t="s">
        <v>463</v>
      </c>
      <c r="AM205" s="46" t="s">
        <v>464</v>
      </c>
      <c r="AN205" s="25" t="s">
        <v>465</v>
      </c>
      <c r="AO205" s="25" t="s">
        <v>785</v>
      </c>
      <c r="AP205" s="25"/>
    </row>
    <row r="206" spans="1:42" s="36" customFormat="1" ht="98.25" hidden="1" customHeight="1">
      <c r="A206" s="43" t="s">
        <v>40</v>
      </c>
      <c r="B206" s="60" t="s">
        <v>203</v>
      </c>
      <c r="C206" s="60">
        <v>420</v>
      </c>
      <c r="D206" s="60" t="s">
        <v>70</v>
      </c>
      <c r="E206" s="60" t="s">
        <v>70</v>
      </c>
      <c r="F206" s="43" t="s">
        <v>483</v>
      </c>
      <c r="G206" s="44" t="s">
        <v>484</v>
      </c>
      <c r="H206" s="31">
        <v>0.2</v>
      </c>
      <c r="I206" s="261">
        <v>1</v>
      </c>
      <c r="J206" s="63"/>
      <c r="K206" s="63"/>
      <c r="L206" s="63"/>
      <c r="M206" s="63"/>
      <c r="N206" s="63"/>
      <c r="O206" s="63"/>
      <c r="P206" s="63">
        <v>0.15</v>
      </c>
      <c r="Q206" s="63"/>
      <c r="R206" s="63">
        <v>0.25</v>
      </c>
      <c r="S206" s="63"/>
      <c r="T206" s="63">
        <v>0.3</v>
      </c>
      <c r="U206" s="63"/>
      <c r="V206" s="63">
        <v>0.3</v>
      </c>
      <c r="W206" s="63"/>
      <c r="X206" s="56"/>
      <c r="Y206" s="63"/>
      <c r="Z206" s="56"/>
      <c r="AA206" s="63"/>
      <c r="AB206" s="63"/>
      <c r="AC206" s="63"/>
      <c r="AD206" s="63"/>
      <c r="AE206" s="63"/>
      <c r="AF206" s="63"/>
      <c r="AG206" s="63"/>
      <c r="AH206" s="85">
        <f>SUM(J206+L206+N206+P206+R206+T206+AD206+AB206+AF206+V206)</f>
        <v>1</v>
      </c>
      <c r="AI206" s="64">
        <v>45017</v>
      </c>
      <c r="AJ206" s="64">
        <v>45137</v>
      </c>
      <c r="AK206" s="44" t="s">
        <v>485</v>
      </c>
      <c r="AL206" s="84" t="s">
        <v>463</v>
      </c>
      <c r="AM206" s="46" t="s">
        <v>464</v>
      </c>
      <c r="AN206" s="25" t="s">
        <v>465</v>
      </c>
      <c r="AO206" s="25" t="s">
        <v>785</v>
      </c>
      <c r="AP206" s="25"/>
    </row>
    <row r="207" spans="1:42" s="35" customFormat="1" ht="85.5" hidden="1" customHeight="1">
      <c r="A207" s="43" t="s">
        <v>40</v>
      </c>
      <c r="B207" s="60" t="s">
        <v>203</v>
      </c>
      <c r="C207" s="60">
        <v>420</v>
      </c>
      <c r="D207" s="60" t="s">
        <v>70</v>
      </c>
      <c r="E207" s="60" t="s">
        <v>70</v>
      </c>
      <c r="F207" s="43" t="s">
        <v>483</v>
      </c>
      <c r="G207" s="44" t="s">
        <v>486</v>
      </c>
      <c r="H207" s="31">
        <v>0.15</v>
      </c>
      <c r="I207" s="262"/>
      <c r="J207" s="63"/>
      <c r="K207" s="63"/>
      <c r="L207" s="63"/>
      <c r="M207" s="63"/>
      <c r="N207" s="63">
        <v>0.15</v>
      </c>
      <c r="O207" s="63"/>
      <c r="P207" s="63">
        <v>0.25</v>
      </c>
      <c r="Q207" s="63"/>
      <c r="R207" s="63">
        <v>0.3</v>
      </c>
      <c r="S207" s="63"/>
      <c r="T207" s="63">
        <v>0.3</v>
      </c>
      <c r="U207" s="63"/>
      <c r="V207" s="63"/>
      <c r="W207" s="63"/>
      <c r="X207" s="56"/>
      <c r="Y207" s="63"/>
      <c r="Z207" s="56"/>
      <c r="AA207" s="63"/>
      <c r="AB207" s="63"/>
      <c r="AC207" s="63"/>
      <c r="AD207" s="63"/>
      <c r="AE207" s="63"/>
      <c r="AF207" s="63"/>
      <c r="AG207" s="63"/>
      <c r="AH207" s="85">
        <f>SUM(J207+L207+N207+P207+R207+T207+AD207+AB207+AF207+V207+X207+Z207)</f>
        <v>1</v>
      </c>
      <c r="AI207" s="64">
        <v>44986</v>
      </c>
      <c r="AJ207" s="64">
        <v>45107</v>
      </c>
      <c r="AK207" s="44" t="s">
        <v>485</v>
      </c>
      <c r="AL207" s="43" t="s">
        <v>463</v>
      </c>
      <c r="AM207" s="44" t="s">
        <v>464</v>
      </c>
      <c r="AN207" s="25" t="s">
        <v>465</v>
      </c>
      <c r="AO207" s="25" t="s">
        <v>785</v>
      </c>
      <c r="AP207" s="25"/>
    </row>
    <row r="208" spans="1:42" s="35" customFormat="1" ht="85.5" hidden="1" customHeight="1">
      <c r="A208" s="43" t="s">
        <v>40</v>
      </c>
      <c r="B208" s="60" t="s">
        <v>203</v>
      </c>
      <c r="C208" s="60">
        <v>420</v>
      </c>
      <c r="D208" s="60" t="s">
        <v>70</v>
      </c>
      <c r="E208" s="60" t="s">
        <v>70</v>
      </c>
      <c r="F208" s="43" t="s">
        <v>483</v>
      </c>
      <c r="G208" s="44" t="s">
        <v>487</v>
      </c>
      <c r="H208" s="31">
        <v>0.1</v>
      </c>
      <c r="I208" s="262"/>
      <c r="J208" s="63"/>
      <c r="K208" s="63"/>
      <c r="L208" s="63"/>
      <c r="M208" s="63"/>
      <c r="N208" s="63"/>
      <c r="O208" s="63"/>
      <c r="P208" s="63"/>
      <c r="Q208" s="63"/>
      <c r="R208" s="63"/>
      <c r="S208" s="63"/>
      <c r="T208" s="63"/>
      <c r="U208" s="63"/>
      <c r="V208" s="63"/>
      <c r="W208" s="63"/>
      <c r="X208" s="87">
        <v>0.2</v>
      </c>
      <c r="Y208" s="63"/>
      <c r="Z208" s="87">
        <v>0.2</v>
      </c>
      <c r="AA208" s="63"/>
      <c r="AB208" s="63">
        <v>0.6</v>
      </c>
      <c r="AC208" s="63"/>
      <c r="AD208" s="63"/>
      <c r="AE208" s="63"/>
      <c r="AF208" s="63"/>
      <c r="AG208" s="63"/>
      <c r="AH208" s="85">
        <f>SUM(J208+L208+N208+P208+R208+T208+AD208+AB208+AF208+V208+X208+Z208)</f>
        <v>1</v>
      </c>
      <c r="AI208" s="64">
        <v>45139</v>
      </c>
      <c r="AJ208" s="64">
        <v>45230</v>
      </c>
      <c r="AK208" s="44" t="s">
        <v>485</v>
      </c>
      <c r="AL208" s="43" t="s">
        <v>463</v>
      </c>
      <c r="AM208" s="44" t="s">
        <v>464</v>
      </c>
      <c r="AN208" s="25" t="s">
        <v>465</v>
      </c>
      <c r="AO208" s="25" t="s">
        <v>785</v>
      </c>
      <c r="AP208" s="25"/>
    </row>
    <row r="209" spans="1:42" s="35" customFormat="1" ht="85.5" hidden="1" customHeight="1">
      <c r="A209" s="43" t="s">
        <v>40</v>
      </c>
      <c r="B209" s="60" t="s">
        <v>203</v>
      </c>
      <c r="C209" s="60">
        <v>420</v>
      </c>
      <c r="D209" s="60" t="s">
        <v>70</v>
      </c>
      <c r="E209" s="60" t="s">
        <v>70</v>
      </c>
      <c r="F209" s="43" t="s">
        <v>483</v>
      </c>
      <c r="G209" s="44" t="s">
        <v>488</v>
      </c>
      <c r="H209" s="31">
        <v>0.1</v>
      </c>
      <c r="I209" s="262"/>
      <c r="J209" s="63"/>
      <c r="K209" s="63"/>
      <c r="L209" s="63"/>
      <c r="M209" s="63"/>
      <c r="N209" s="63"/>
      <c r="O209" s="63"/>
      <c r="P209" s="63">
        <v>0.1</v>
      </c>
      <c r="Q209" s="63"/>
      <c r="R209" s="63">
        <v>0.1</v>
      </c>
      <c r="S209" s="63"/>
      <c r="T209" s="63">
        <v>0.1</v>
      </c>
      <c r="U209" s="63"/>
      <c r="V209" s="63">
        <v>0.1</v>
      </c>
      <c r="W209" s="63"/>
      <c r="X209" s="63">
        <v>0.1</v>
      </c>
      <c r="Y209" s="63"/>
      <c r="Z209" s="87">
        <v>0.1</v>
      </c>
      <c r="AA209" s="63"/>
      <c r="AB209" s="63">
        <v>0.1</v>
      </c>
      <c r="AC209" s="63"/>
      <c r="AD209" s="63">
        <v>0.2</v>
      </c>
      <c r="AE209" s="63"/>
      <c r="AF209" s="63">
        <v>0.1</v>
      </c>
      <c r="AG209" s="63"/>
      <c r="AH209" s="85">
        <f>SUM(J209+L209+N209+P209+R209+T209+AD209+AB209+AF209+V209+X209+Z209)</f>
        <v>0.99999999999999989</v>
      </c>
      <c r="AI209" s="64">
        <v>45017</v>
      </c>
      <c r="AJ209" s="64">
        <v>45291</v>
      </c>
      <c r="AK209" s="44" t="s">
        <v>489</v>
      </c>
      <c r="AL209" s="43" t="s">
        <v>463</v>
      </c>
      <c r="AM209" s="44" t="s">
        <v>464</v>
      </c>
      <c r="AN209" s="25" t="s">
        <v>465</v>
      </c>
      <c r="AO209" s="25" t="s">
        <v>785</v>
      </c>
      <c r="AP209" s="25"/>
    </row>
    <row r="210" spans="1:42" s="35" customFormat="1" ht="165" hidden="1">
      <c r="A210" s="43" t="s">
        <v>40</v>
      </c>
      <c r="B210" s="60" t="s">
        <v>203</v>
      </c>
      <c r="C210" s="60">
        <v>420</v>
      </c>
      <c r="D210" s="60" t="s">
        <v>70</v>
      </c>
      <c r="E210" s="60" t="s">
        <v>70</v>
      </c>
      <c r="F210" s="43" t="s">
        <v>483</v>
      </c>
      <c r="G210" s="43" t="s">
        <v>490</v>
      </c>
      <c r="H210" s="63">
        <v>0.05</v>
      </c>
      <c r="I210" s="262"/>
      <c r="J210" s="60"/>
      <c r="K210" s="60"/>
      <c r="L210" s="60"/>
      <c r="M210" s="60"/>
      <c r="N210" s="30"/>
      <c r="O210" s="60"/>
      <c r="P210" s="63">
        <v>0.25</v>
      </c>
      <c r="Q210" s="60"/>
      <c r="R210" s="60"/>
      <c r="S210" s="60"/>
      <c r="T210" s="30"/>
      <c r="U210" s="60"/>
      <c r="V210" s="63">
        <v>0.25</v>
      </c>
      <c r="W210" s="60"/>
      <c r="X210" s="63"/>
      <c r="Y210" s="60"/>
      <c r="Z210" s="30"/>
      <c r="AA210" s="60"/>
      <c r="AB210" s="63">
        <v>0.25</v>
      </c>
      <c r="AC210" s="60"/>
      <c r="AD210" s="60"/>
      <c r="AE210" s="60"/>
      <c r="AF210" s="63">
        <v>0.25</v>
      </c>
      <c r="AG210" s="60"/>
      <c r="AH210" s="85">
        <f t="shared" ref="AH210:AH212" si="13">SUM(J210+L210+N210+P210+R210+T210+AD210+AB210+AF210+V210+X210+Z210)</f>
        <v>1</v>
      </c>
      <c r="AI210" s="64">
        <v>45017</v>
      </c>
      <c r="AJ210" s="64">
        <v>45291</v>
      </c>
      <c r="AK210" s="43" t="s">
        <v>491</v>
      </c>
      <c r="AL210" s="43" t="s">
        <v>463</v>
      </c>
      <c r="AM210" s="44" t="s">
        <v>464</v>
      </c>
      <c r="AN210" s="25" t="s">
        <v>465</v>
      </c>
      <c r="AO210" s="25" t="s">
        <v>785</v>
      </c>
      <c r="AP210" s="25"/>
    </row>
    <row r="211" spans="1:42" s="35" customFormat="1" ht="60" hidden="1">
      <c r="A211" s="43" t="s">
        <v>40</v>
      </c>
      <c r="B211" s="60" t="s">
        <v>203</v>
      </c>
      <c r="C211" s="60">
        <v>420</v>
      </c>
      <c r="D211" s="60" t="s">
        <v>70</v>
      </c>
      <c r="E211" s="60" t="s">
        <v>70</v>
      </c>
      <c r="F211" s="43" t="s">
        <v>483</v>
      </c>
      <c r="G211" s="43" t="s">
        <v>492</v>
      </c>
      <c r="H211" s="63">
        <v>0.15</v>
      </c>
      <c r="I211" s="262"/>
      <c r="J211" s="60"/>
      <c r="K211" s="60"/>
      <c r="L211" s="60"/>
      <c r="M211" s="60"/>
      <c r="N211" s="60"/>
      <c r="O211" s="60"/>
      <c r="P211" s="60"/>
      <c r="Q211" s="60"/>
      <c r="R211" s="60"/>
      <c r="S211" s="60"/>
      <c r="T211" s="60"/>
      <c r="U211" s="60"/>
      <c r="V211" s="60"/>
      <c r="W211" s="60"/>
      <c r="X211" s="63">
        <v>0.25</v>
      </c>
      <c r="Y211" s="60"/>
      <c r="Z211" s="63">
        <v>0.25</v>
      </c>
      <c r="AA211" s="60"/>
      <c r="AB211" s="63">
        <v>0.25</v>
      </c>
      <c r="AC211" s="60"/>
      <c r="AD211" s="63">
        <v>0.25</v>
      </c>
      <c r="AE211" s="60"/>
      <c r="AF211" s="60"/>
      <c r="AG211" s="60"/>
      <c r="AH211" s="85">
        <f t="shared" si="13"/>
        <v>1</v>
      </c>
      <c r="AI211" s="64">
        <v>45139</v>
      </c>
      <c r="AJ211" s="64">
        <v>45260</v>
      </c>
      <c r="AK211" s="43" t="s">
        <v>493</v>
      </c>
      <c r="AL211" s="43" t="s">
        <v>463</v>
      </c>
      <c r="AM211" s="44" t="s">
        <v>464</v>
      </c>
      <c r="AN211" s="25" t="s">
        <v>465</v>
      </c>
      <c r="AO211" s="25" t="s">
        <v>785</v>
      </c>
      <c r="AP211" s="25"/>
    </row>
    <row r="212" spans="1:42" s="35" customFormat="1" ht="150" hidden="1">
      <c r="A212" s="43" t="s">
        <v>40</v>
      </c>
      <c r="B212" s="60" t="s">
        <v>203</v>
      </c>
      <c r="C212" s="60">
        <v>420</v>
      </c>
      <c r="D212" s="60" t="s">
        <v>70</v>
      </c>
      <c r="E212" s="60" t="s">
        <v>70</v>
      </c>
      <c r="F212" s="84" t="s">
        <v>483</v>
      </c>
      <c r="G212" s="84" t="s">
        <v>494</v>
      </c>
      <c r="H212" s="85">
        <v>0.25</v>
      </c>
      <c r="I212" s="262"/>
      <c r="J212" s="60"/>
      <c r="K212" s="60"/>
      <c r="L212" s="60"/>
      <c r="M212" s="60"/>
      <c r="N212" s="63">
        <v>0.15</v>
      </c>
      <c r="O212" s="60"/>
      <c r="P212" s="63"/>
      <c r="Q212" s="60"/>
      <c r="R212" s="63"/>
      <c r="S212" s="60"/>
      <c r="T212" s="60"/>
      <c r="U212" s="60"/>
      <c r="V212" s="63">
        <v>0.35</v>
      </c>
      <c r="W212" s="60"/>
      <c r="X212" s="60"/>
      <c r="Y212" s="60"/>
      <c r="Z212" s="63">
        <v>0.2</v>
      </c>
      <c r="AA212" s="60"/>
      <c r="AB212" s="63">
        <v>0.2</v>
      </c>
      <c r="AC212" s="60"/>
      <c r="AD212" s="63">
        <v>0.1</v>
      </c>
      <c r="AE212" s="60"/>
      <c r="AF212" s="60"/>
      <c r="AG212" s="60"/>
      <c r="AH212" s="85">
        <f t="shared" si="13"/>
        <v>1</v>
      </c>
      <c r="AI212" s="64">
        <v>44986</v>
      </c>
      <c r="AJ212" s="64">
        <v>45260</v>
      </c>
      <c r="AK212" s="43" t="s">
        <v>495</v>
      </c>
      <c r="AL212" s="43" t="s">
        <v>463</v>
      </c>
      <c r="AM212" s="44" t="s">
        <v>464</v>
      </c>
      <c r="AN212" s="25" t="s">
        <v>465</v>
      </c>
      <c r="AO212" s="25" t="s">
        <v>785</v>
      </c>
      <c r="AP212" s="25"/>
    </row>
    <row r="213" spans="1:42" s="1" customFormat="1" ht="90" hidden="1">
      <c r="A213" s="43" t="s">
        <v>40</v>
      </c>
      <c r="B213" s="60" t="s">
        <v>203</v>
      </c>
      <c r="C213" s="60">
        <v>424</v>
      </c>
      <c r="D213" s="60" t="s">
        <v>70</v>
      </c>
      <c r="E213" s="60" t="s">
        <v>70</v>
      </c>
      <c r="F213" s="43" t="s">
        <v>483</v>
      </c>
      <c r="G213" s="46" t="s">
        <v>627</v>
      </c>
      <c r="H213" s="85">
        <v>0.5</v>
      </c>
      <c r="I213" s="261">
        <f>+H213+H214</f>
        <v>1</v>
      </c>
      <c r="J213" s="37"/>
      <c r="K213" s="37"/>
      <c r="L213" s="37">
        <v>0.1</v>
      </c>
      <c r="M213" s="37"/>
      <c r="N213" s="37">
        <v>0.15</v>
      </c>
      <c r="O213" s="37"/>
      <c r="P213" s="37">
        <v>0.15</v>
      </c>
      <c r="Q213" s="37"/>
      <c r="R213" s="37">
        <v>0.1</v>
      </c>
      <c r="S213" s="37"/>
      <c r="T213" s="37">
        <v>0.1</v>
      </c>
      <c r="U213" s="37"/>
      <c r="V213" s="37">
        <v>0.1</v>
      </c>
      <c r="W213" s="37"/>
      <c r="X213" s="37">
        <v>0.1</v>
      </c>
      <c r="Y213" s="37"/>
      <c r="Z213" s="37">
        <v>0.1</v>
      </c>
      <c r="AA213" s="37"/>
      <c r="AB213" s="37">
        <v>0.1</v>
      </c>
      <c r="AC213" s="37"/>
      <c r="AD213" s="37"/>
      <c r="AE213" s="37"/>
      <c r="AF213" s="37"/>
      <c r="AG213" s="37"/>
      <c r="AH213" s="31">
        <f>+J213+L213+N213+P213+R213+T213+V213+X213+Z213+AB213+AD213+AF213</f>
        <v>0.99999999999999989</v>
      </c>
      <c r="AI213" s="62">
        <v>44958</v>
      </c>
      <c r="AJ213" s="62">
        <v>45230</v>
      </c>
      <c r="AK213" s="44" t="s">
        <v>450</v>
      </c>
      <c r="AL213" s="43" t="s">
        <v>463</v>
      </c>
      <c r="AM213" s="25" t="s">
        <v>465</v>
      </c>
      <c r="AN213" s="25" t="s">
        <v>465</v>
      </c>
      <c r="AO213" s="25" t="s">
        <v>785</v>
      </c>
      <c r="AP213" s="25"/>
    </row>
    <row r="214" spans="1:42" s="1" customFormat="1" ht="60" hidden="1">
      <c r="A214" s="43" t="s">
        <v>40</v>
      </c>
      <c r="B214" s="60" t="s">
        <v>203</v>
      </c>
      <c r="C214" s="60">
        <v>424</v>
      </c>
      <c r="D214" s="60" t="s">
        <v>70</v>
      </c>
      <c r="E214" s="60" t="s">
        <v>70</v>
      </c>
      <c r="F214" s="43" t="s">
        <v>483</v>
      </c>
      <c r="G214" s="43" t="s">
        <v>631</v>
      </c>
      <c r="H214" s="85">
        <v>0.5</v>
      </c>
      <c r="I214" s="263"/>
      <c r="J214" s="60"/>
      <c r="K214" s="60"/>
      <c r="L214" s="60"/>
      <c r="M214" s="60"/>
      <c r="N214" s="60"/>
      <c r="O214" s="60"/>
      <c r="P214" s="63">
        <v>0.25</v>
      </c>
      <c r="Q214" s="60"/>
      <c r="R214" s="60"/>
      <c r="S214" s="60"/>
      <c r="T214" s="60"/>
      <c r="U214" s="60"/>
      <c r="V214" s="63">
        <v>0.25</v>
      </c>
      <c r="W214" s="60"/>
      <c r="X214" s="60"/>
      <c r="Y214" s="60"/>
      <c r="Z214" s="60"/>
      <c r="AA214" s="60"/>
      <c r="AB214" s="63">
        <v>0.25</v>
      </c>
      <c r="AC214" s="60"/>
      <c r="AD214" s="60"/>
      <c r="AE214" s="60"/>
      <c r="AF214" s="63">
        <v>0.25</v>
      </c>
      <c r="AG214" s="60"/>
      <c r="AH214" s="31">
        <f>+J214+L214+N214+P214+R214+T214+V214+X214+Z214+AB214+AD214+AF214</f>
        <v>1</v>
      </c>
      <c r="AI214" s="64">
        <v>45017</v>
      </c>
      <c r="AJ214" s="64">
        <v>45291</v>
      </c>
      <c r="AK214" s="43" t="s">
        <v>629</v>
      </c>
      <c r="AL214" s="43" t="s">
        <v>463</v>
      </c>
      <c r="AM214" s="25" t="s">
        <v>465</v>
      </c>
      <c r="AN214" s="25" t="s">
        <v>465</v>
      </c>
      <c r="AO214" s="25" t="s">
        <v>785</v>
      </c>
      <c r="AP214" s="25"/>
    </row>
    <row r="215" spans="1:42" s="35" customFormat="1" ht="90.75" hidden="1">
      <c r="A215" s="43" t="s">
        <v>40</v>
      </c>
      <c r="B215" s="60" t="s">
        <v>203</v>
      </c>
      <c r="C215" s="60">
        <v>420</v>
      </c>
      <c r="D215" s="261">
        <v>0.3</v>
      </c>
      <c r="E215" s="252">
        <v>227872000</v>
      </c>
      <c r="F215" s="43" t="s">
        <v>663</v>
      </c>
      <c r="G215" s="43" t="s">
        <v>789</v>
      </c>
      <c r="H215" s="63">
        <v>0.2</v>
      </c>
      <c r="I215" s="250">
        <f>+H215+H216+H217+H218+H221</f>
        <v>1</v>
      </c>
      <c r="J215" s="60"/>
      <c r="K215" s="60"/>
      <c r="L215" s="63"/>
      <c r="M215" s="60"/>
      <c r="N215" s="164">
        <v>0.2</v>
      </c>
      <c r="O215" s="159"/>
      <c r="P215" s="164">
        <v>0.05</v>
      </c>
      <c r="Q215" s="159"/>
      <c r="R215" s="164">
        <v>0.05</v>
      </c>
      <c r="S215" s="159"/>
      <c r="T215" s="164">
        <v>0.1</v>
      </c>
      <c r="U215" s="159"/>
      <c r="V215" s="164">
        <v>0.1</v>
      </c>
      <c r="W215" s="159"/>
      <c r="X215" s="164">
        <v>0.1</v>
      </c>
      <c r="Y215" s="159"/>
      <c r="Z215" s="164">
        <v>0.1</v>
      </c>
      <c r="AA215" s="159"/>
      <c r="AB215" s="164">
        <v>0.3</v>
      </c>
      <c r="AC215" s="159"/>
      <c r="AD215" s="159"/>
      <c r="AE215" s="159"/>
      <c r="AF215" s="159"/>
      <c r="AG215" s="159"/>
      <c r="AH215" s="177">
        <f t="shared" ref="AH215" si="14">SUM(J215+L215+N215+P215+R215+T215+AD215+AB215+AF215+V215+X215+Z215)</f>
        <v>0.99999999999999989</v>
      </c>
      <c r="AI215" s="162">
        <v>44986</v>
      </c>
      <c r="AJ215" s="162">
        <v>45230</v>
      </c>
      <c r="AK215" s="43" t="s">
        <v>497</v>
      </c>
      <c r="AL215" s="43" t="s">
        <v>463</v>
      </c>
      <c r="AM215" s="44" t="s">
        <v>464</v>
      </c>
      <c r="AN215" s="25" t="s">
        <v>465</v>
      </c>
      <c r="AO215" s="25" t="s">
        <v>785</v>
      </c>
      <c r="AP215" s="25"/>
    </row>
    <row r="216" spans="1:42" s="35" customFormat="1" ht="113.25" hidden="1" customHeight="1">
      <c r="A216" s="43" t="s">
        <v>40</v>
      </c>
      <c r="B216" s="60" t="s">
        <v>203</v>
      </c>
      <c r="C216" s="60">
        <v>420</v>
      </c>
      <c r="D216" s="248"/>
      <c r="E216" s="253"/>
      <c r="F216" s="43" t="s">
        <v>663</v>
      </c>
      <c r="G216" s="43" t="s">
        <v>498</v>
      </c>
      <c r="H216" s="63">
        <v>0.2</v>
      </c>
      <c r="I216" s="251"/>
      <c r="J216" s="60"/>
      <c r="K216" s="60"/>
      <c r="L216" s="63"/>
      <c r="M216" s="60"/>
      <c r="N216" s="164">
        <v>0.1</v>
      </c>
      <c r="O216" s="159"/>
      <c r="P216" s="164">
        <v>0.15</v>
      </c>
      <c r="Q216" s="159"/>
      <c r="R216" s="164">
        <v>0.2</v>
      </c>
      <c r="S216" s="159"/>
      <c r="T216" s="164">
        <v>0.2</v>
      </c>
      <c r="U216" s="159"/>
      <c r="V216" s="164">
        <v>0.2</v>
      </c>
      <c r="W216" s="159"/>
      <c r="X216" s="164">
        <v>0.15</v>
      </c>
      <c r="Y216" s="159"/>
      <c r="Z216" s="159"/>
      <c r="AA216" s="159"/>
      <c r="AB216" s="159"/>
      <c r="AC216" s="159"/>
      <c r="AD216" s="159"/>
      <c r="AE216" s="159"/>
      <c r="AF216" s="159"/>
      <c r="AG216" s="159"/>
      <c r="AH216" s="177">
        <f>SUM(J216+L216+N216+P216+R216+T216+AD216+AB216+AF216+V216+X216+Z216)</f>
        <v>1</v>
      </c>
      <c r="AI216" s="162">
        <v>44986</v>
      </c>
      <c r="AJ216" s="162">
        <v>45169</v>
      </c>
      <c r="AK216" s="43" t="s">
        <v>499</v>
      </c>
      <c r="AL216" s="43" t="s">
        <v>463</v>
      </c>
      <c r="AM216" s="44" t="s">
        <v>464</v>
      </c>
      <c r="AN216" s="25" t="s">
        <v>465</v>
      </c>
      <c r="AO216" s="25" t="s">
        <v>785</v>
      </c>
      <c r="AP216" s="25"/>
    </row>
    <row r="217" spans="1:42" s="35" customFormat="1" ht="108" hidden="1" customHeight="1">
      <c r="A217" s="43" t="s">
        <v>40</v>
      </c>
      <c r="B217" s="60" t="s">
        <v>203</v>
      </c>
      <c r="C217" s="60">
        <v>420</v>
      </c>
      <c r="D217" s="248"/>
      <c r="E217" s="253"/>
      <c r="F217" s="43" t="s">
        <v>663</v>
      </c>
      <c r="G217" s="43" t="s">
        <v>500</v>
      </c>
      <c r="H217" s="63">
        <v>0.2</v>
      </c>
      <c r="I217" s="251"/>
      <c r="J217" s="60"/>
      <c r="K217" s="60"/>
      <c r="L217" s="63"/>
      <c r="M217" s="60"/>
      <c r="N217" s="164">
        <v>0.2</v>
      </c>
      <c r="O217" s="159"/>
      <c r="P217" s="164">
        <v>0.2</v>
      </c>
      <c r="Q217" s="159"/>
      <c r="R217" s="164">
        <v>0.2</v>
      </c>
      <c r="S217" s="159"/>
      <c r="T217" s="164">
        <v>0.2</v>
      </c>
      <c r="U217" s="159"/>
      <c r="V217" s="164">
        <v>0.2</v>
      </c>
      <c r="W217" s="159"/>
      <c r="X217" s="159"/>
      <c r="Y217" s="159"/>
      <c r="Z217" s="159"/>
      <c r="AA217" s="159"/>
      <c r="AB217" s="159"/>
      <c r="AC217" s="159"/>
      <c r="AD217" s="159"/>
      <c r="AE217" s="159"/>
      <c r="AF217" s="159"/>
      <c r="AG217" s="159"/>
      <c r="AH217" s="177">
        <f t="shared" ref="AH217:AH221" si="15">SUM(J217+L217+N217+P217+R217+T217+AD217+AB217+AF217+V217+X217+Z217)</f>
        <v>1</v>
      </c>
      <c r="AI217" s="162">
        <v>44986</v>
      </c>
      <c r="AJ217" s="162">
        <v>45138</v>
      </c>
      <c r="AK217" s="43" t="s">
        <v>501</v>
      </c>
      <c r="AL217" s="43" t="s">
        <v>463</v>
      </c>
      <c r="AM217" s="44" t="s">
        <v>464</v>
      </c>
      <c r="AN217" s="25" t="s">
        <v>465</v>
      </c>
      <c r="AO217" s="25" t="s">
        <v>785</v>
      </c>
      <c r="AP217" s="25"/>
    </row>
    <row r="218" spans="1:42" s="35" customFormat="1" ht="99" hidden="1" customHeight="1">
      <c r="A218" s="43" t="s">
        <v>40</v>
      </c>
      <c r="B218" s="60" t="s">
        <v>203</v>
      </c>
      <c r="C218" s="60">
        <v>420</v>
      </c>
      <c r="D218" s="248"/>
      <c r="E218" s="253"/>
      <c r="F218" s="43" t="s">
        <v>663</v>
      </c>
      <c r="G218" s="43" t="s">
        <v>502</v>
      </c>
      <c r="H218" s="83">
        <v>0.2</v>
      </c>
      <c r="I218" s="251"/>
      <c r="J218" s="60"/>
      <c r="K218" s="60"/>
      <c r="L218" s="63"/>
      <c r="M218" s="60"/>
      <c r="N218" s="164">
        <v>0.1</v>
      </c>
      <c r="O218" s="159"/>
      <c r="P218" s="164">
        <v>0.15</v>
      </c>
      <c r="Q218" s="159"/>
      <c r="R218" s="164">
        <v>0.15</v>
      </c>
      <c r="S218" s="159"/>
      <c r="T218" s="164">
        <v>0.2</v>
      </c>
      <c r="U218" s="159"/>
      <c r="V218" s="164">
        <v>0.2</v>
      </c>
      <c r="W218" s="159"/>
      <c r="X218" s="164">
        <v>0.2</v>
      </c>
      <c r="Y218" s="159"/>
      <c r="Z218" s="159"/>
      <c r="AA218" s="159"/>
      <c r="AB218" s="159"/>
      <c r="AC218" s="159"/>
      <c r="AD218" s="159"/>
      <c r="AE218" s="159"/>
      <c r="AF218" s="159"/>
      <c r="AG218" s="159"/>
      <c r="AH218" s="177">
        <f t="shared" si="15"/>
        <v>1</v>
      </c>
      <c r="AI218" s="162">
        <v>44986</v>
      </c>
      <c r="AJ218" s="162">
        <v>45169</v>
      </c>
      <c r="AK218" s="43" t="s">
        <v>503</v>
      </c>
      <c r="AL218" s="43" t="s">
        <v>463</v>
      </c>
      <c r="AM218" s="44" t="s">
        <v>464</v>
      </c>
      <c r="AN218" s="25" t="s">
        <v>465</v>
      </c>
      <c r="AO218" s="25" t="s">
        <v>785</v>
      </c>
      <c r="AP218" s="25"/>
    </row>
    <row r="219" spans="1:42" s="35" customFormat="1" ht="96.75" hidden="1" customHeight="1">
      <c r="A219" s="43" t="s">
        <v>40</v>
      </c>
      <c r="B219" s="60" t="s">
        <v>203</v>
      </c>
      <c r="C219" s="60">
        <v>420</v>
      </c>
      <c r="D219" s="248"/>
      <c r="E219" s="253"/>
      <c r="F219" s="43" t="s">
        <v>663</v>
      </c>
      <c r="G219" s="43" t="s">
        <v>504</v>
      </c>
      <c r="H219" s="290">
        <v>0.2</v>
      </c>
      <c r="I219" s="251"/>
      <c r="J219" s="60"/>
      <c r="K219" s="60"/>
      <c r="L219" s="63"/>
      <c r="M219" s="60"/>
      <c r="N219" s="63"/>
      <c r="O219" s="60"/>
      <c r="P219" s="164">
        <v>0.1</v>
      </c>
      <c r="Q219" s="159"/>
      <c r="R219" s="164">
        <v>0.1</v>
      </c>
      <c r="S219" s="159"/>
      <c r="T219" s="164">
        <v>0.1</v>
      </c>
      <c r="U219" s="159"/>
      <c r="V219" s="164">
        <v>0.4</v>
      </c>
      <c r="W219" s="159"/>
      <c r="X219" s="164">
        <v>0.3</v>
      </c>
      <c r="Y219" s="159"/>
      <c r="Z219" s="159"/>
      <c r="AA219" s="159"/>
      <c r="AB219" s="159"/>
      <c r="AC219" s="159"/>
      <c r="AD219" s="159"/>
      <c r="AE219" s="159"/>
      <c r="AF219" s="159"/>
      <c r="AG219" s="159"/>
      <c r="AH219" s="177">
        <f t="shared" si="15"/>
        <v>1</v>
      </c>
      <c r="AI219" s="162">
        <v>45017</v>
      </c>
      <c r="AJ219" s="162">
        <v>45169</v>
      </c>
      <c r="AK219" s="43" t="s">
        <v>505</v>
      </c>
      <c r="AL219" s="43" t="s">
        <v>463</v>
      </c>
      <c r="AM219" s="44" t="s">
        <v>464</v>
      </c>
      <c r="AN219" s="25" t="s">
        <v>465</v>
      </c>
      <c r="AO219" s="25" t="s">
        <v>785</v>
      </c>
      <c r="AP219" s="25"/>
    </row>
    <row r="220" spans="1:42" s="35" customFormat="1" ht="90.75" hidden="1">
      <c r="A220" s="43" t="s">
        <v>40</v>
      </c>
      <c r="B220" s="60" t="s">
        <v>203</v>
      </c>
      <c r="C220" s="60">
        <v>420</v>
      </c>
      <c r="D220" s="248"/>
      <c r="E220" s="253"/>
      <c r="F220" s="43" t="s">
        <v>663</v>
      </c>
      <c r="G220" s="43" t="s">
        <v>506</v>
      </c>
      <c r="H220" s="291"/>
      <c r="I220" s="251"/>
      <c r="J220" s="60"/>
      <c r="K220" s="60"/>
      <c r="L220" s="63"/>
      <c r="M220" s="60"/>
      <c r="N220" s="164">
        <v>0.33329999999999999</v>
      </c>
      <c r="O220" s="159"/>
      <c r="P220" s="164">
        <v>0.33329999999999999</v>
      </c>
      <c r="Q220" s="159"/>
      <c r="R220" s="164">
        <v>0.33329999999999999</v>
      </c>
      <c r="S220" s="159"/>
      <c r="T220" s="159"/>
      <c r="U220" s="159"/>
      <c r="V220" s="159"/>
      <c r="W220" s="159"/>
      <c r="X220" s="159"/>
      <c r="Y220" s="159"/>
      <c r="Z220" s="159"/>
      <c r="AA220" s="159"/>
      <c r="AB220" s="159"/>
      <c r="AC220" s="159"/>
      <c r="AD220" s="159"/>
      <c r="AE220" s="159"/>
      <c r="AF220" s="159"/>
      <c r="AG220" s="159"/>
      <c r="AH220" s="177">
        <f t="shared" si="15"/>
        <v>0.99990000000000001</v>
      </c>
      <c r="AI220" s="162">
        <v>44986</v>
      </c>
      <c r="AJ220" s="162">
        <v>45077</v>
      </c>
      <c r="AK220" s="43" t="s">
        <v>507</v>
      </c>
      <c r="AL220" s="43" t="s">
        <v>463</v>
      </c>
      <c r="AM220" s="44" t="s">
        <v>464</v>
      </c>
      <c r="AN220" s="25" t="s">
        <v>465</v>
      </c>
      <c r="AO220" s="25" t="s">
        <v>785</v>
      </c>
      <c r="AP220" s="25"/>
    </row>
    <row r="221" spans="1:42" s="35" customFormat="1" ht="90.75" hidden="1">
      <c r="A221" s="43" t="s">
        <v>40</v>
      </c>
      <c r="B221" s="60" t="s">
        <v>203</v>
      </c>
      <c r="C221" s="60">
        <v>420</v>
      </c>
      <c r="D221" s="249"/>
      <c r="E221" s="254"/>
      <c r="F221" s="43" t="s">
        <v>663</v>
      </c>
      <c r="G221" s="43" t="s">
        <v>508</v>
      </c>
      <c r="H221" s="63">
        <v>0.2</v>
      </c>
      <c r="I221" s="251"/>
      <c r="J221" s="60"/>
      <c r="K221" s="60"/>
      <c r="L221" s="60"/>
      <c r="M221" s="60"/>
      <c r="N221" s="164">
        <v>0.1</v>
      </c>
      <c r="O221" s="159"/>
      <c r="P221" s="164">
        <v>0.15</v>
      </c>
      <c r="Q221" s="159"/>
      <c r="R221" s="164">
        <v>0.25</v>
      </c>
      <c r="S221" s="159"/>
      <c r="T221" s="164">
        <v>0.25</v>
      </c>
      <c r="U221" s="159"/>
      <c r="V221" s="164">
        <v>0.25</v>
      </c>
      <c r="W221" s="159"/>
      <c r="X221" s="159"/>
      <c r="Y221" s="159"/>
      <c r="Z221" s="159"/>
      <c r="AA221" s="159"/>
      <c r="AB221" s="159"/>
      <c r="AC221" s="159"/>
      <c r="AD221" s="159"/>
      <c r="AE221" s="159"/>
      <c r="AF221" s="159"/>
      <c r="AG221" s="159"/>
      <c r="AH221" s="177">
        <f t="shared" si="15"/>
        <v>1</v>
      </c>
      <c r="AI221" s="162">
        <v>44986</v>
      </c>
      <c r="AJ221" s="162">
        <v>45138</v>
      </c>
      <c r="AK221" s="43" t="s">
        <v>509</v>
      </c>
      <c r="AL221" s="43" t="s">
        <v>463</v>
      </c>
      <c r="AM221" s="44" t="s">
        <v>464</v>
      </c>
      <c r="AN221" s="25" t="s">
        <v>465</v>
      </c>
      <c r="AO221" s="25" t="s">
        <v>785</v>
      </c>
      <c r="AP221" s="25"/>
    </row>
    <row r="222" spans="1:42" s="35" customFormat="1" ht="60" hidden="1">
      <c r="A222" s="43" t="s">
        <v>40</v>
      </c>
      <c r="B222" s="60" t="s">
        <v>41</v>
      </c>
      <c r="C222" s="60">
        <v>528</v>
      </c>
      <c r="D222" s="60" t="s">
        <v>70</v>
      </c>
      <c r="E222" s="60" t="s">
        <v>70</v>
      </c>
      <c r="F222" s="43" t="s">
        <v>510</v>
      </c>
      <c r="G222" s="50" t="s">
        <v>511</v>
      </c>
      <c r="H222" s="33">
        <v>0.05</v>
      </c>
      <c r="I222" s="261">
        <f>+H222+H223+H224</f>
        <v>1</v>
      </c>
      <c r="J222" s="63">
        <v>1</v>
      </c>
      <c r="K222" s="60"/>
      <c r="L222" s="55"/>
      <c r="M222" s="60"/>
      <c r="N222" s="55"/>
      <c r="O222" s="60"/>
      <c r="P222" s="55"/>
      <c r="Q222" s="60"/>
      <c r="R222" s="55"/>
      <c r="S222" s="60"/>
      <c r="T222" s="55"/>
      <c r="U222" s="60"/>
      <c r="V222" s="55"/>
      <c r="W222" s="60"/>
      <c r="X222" s="55"/>
      <c r="Y222" s="60"/>
      <c r="Z222" s="55"/>
      <c r="AA222" s="60"/>
      <c r="AB222" s="55"/>
      <c r="AC222" s="60"/>
      <c r="AD222" s="55"/>
      <c r="AE222" s="60"/>
      <c r="AF222" s="55"/>
      <c r="AG222" s="60"/>
      <c r="AH222" s="63">
        <f>+J222+L222+N222+P222+R222+T222+V222+X222+Z222+AB222+AD222+AF222</f>
        <v>1</v>
      </c>
      <c r="AI222" s="64">
        <v>44927</v>
      </c>
      <c r="AJ222" s="64">
        <v>44957</v>
      </c>
      <c r="AK222" s="43" t="s">
        <v>512</v>
      </c>
      <c r="AL222" s="43" t="s">
        <v>513</v>
      </c>
      <c r="AM222" s="43" t="s">
        <v>757</v>
      </c>
      <c r="AN222" s="43" t="s">
        <v>758</v>
      </c>
      <c r="AO222" s="43" t="s">
        <v>710</v>
      </c>
      <c r="AP222" s="43"/>
    </row>
    <row r="223" spans="1:42" s="35" customFormat="1" ht="60" hidden="1">
      <c r="A223" s="43" t="s">
        <v>40</v>
      </c>
      <c r="B223" s="60" t="s">
        <v>41</v>
      </c>
      <c r="C223" s="60">
        <v>528</v>
      </c>
      <c r="D223" s="60" t="s">
        <v>70</v>
      </c>
      <c r="E223" s="60" t="s">
        <v>70</v>
      </c>
      <c r="F223" s="43" t="s">
        <v>510</v>
      </c>
      <c r="G223" s="50" t="s">
        <v>514</v>
      </c>
      <c r="H223" s="33">
        <v>0.9</v>
      </c>
      <c r="I223" s="248"/>
      <c r="J223" s="55">
        <f>1/12</f>
        <v>8.3333333333333329E-2</v>
      </c>
      <c r="K223" s="60"/>
      <c r="L223" s="55">
        <f>1/12</f>
        <v>8.3333333333333329E-2</v>
      </c>
      <c r="M223" s="60"/>
      <c r="N223" s="55">
        <f>1/12</f>
        <v>8.3333333333333329E-2</v>
      </c>
      <c r="O223" s="60"/>
      <c r="P223" s="55">
        <f>1/12</f>
        <v>8.3333333333333329E-2</v>
      </c>
      <c r="Q223" s="60"/>
      <c r="R223" s="55">
        <f>1/12</f>
        <v>8.3333333333333329E-2</v>
      </c>
      <c r="S223" s="60"/>
      <c r="T223" s="55">
        <f>1/12</f>
        <v>8.3333333333333329E-2</v>
      </c>
      <c r="U223" s="60"/>
      <c r="V223" s="55">
        <f>1/12</f>
        <v>8.3333333333333329E-2</v>
      </c>
      <c r="W223" s="60"/>
      <c r="X223" s="55">
        <f>1/12</f>
        <v>8.3333333333333329E-2</v>
      </c>
      <c r="Y223" s="60"/>
      <c r="Z223" s="55">
        <f>1/12</f>
        <v>8.3333333333333329E-2</v>
      </c>
      <c r="AA223" s="60"/>
      <c r="AB223" s="55">
        <f>1/12</f>
        <v>8.3333333333333329E-2</v>
      </c>
      <c r="AC223" s="60"/>
      <c r="AD223" s="55">
        <f>1/12</f>
        <v>8.3333333333333329E-2</v>
      </c>
      <c r="AE223" s="60"/>
      <c r="AF223" s="55">
        <f>1/12</f>
        <v>8.3333333333333329E-2</v>
      </c>
      <c r="AG223" s="60"/>
      <c r="AH223" s="63">
        <f>+J223+L223+N223+P223+R223+T223+V223+X223+Z223+AB223+AD223+AF223</f>
        <v>1</v>
      </c>
      <c r="AI223" s="64">
        <v>44927</v>
      </c>
      <c r="AJ223" s="64">
        <v>45291</v>
      </c>
      <c r="AK223" s="43" t="s">
        <v>515</v>
      </c>
      <c r="AL223" s="43" t="s">
        <v>513</v>
      </c>
      <c r="AM223" s="43" t="s">
        <v>757</v>
      </c>
      <c r="AN223" s="43" t="s">
        <v>758</v>
      </c>
      <c r="AO223" s="43" t="s">
        <v>710</v>
      </c>
      <c r="AP223" s="43"/>
    </row>
    <row r="224" spans="1:42" s="35" customFormat="1" ht="75" hidden="1">
      <c r="A224" s="43" t="s">
        <v>40</v>
      </c>
      <c r="B224" s="60" t="s">
        <v>41</v>
      </c>
      <c r="C224" s="60">
        <v>528</v>
      </c>
      <c r="D224" s="60" t="s">
        <v>70</v>
      </c>
      <c r="E224" s="60" t="s">
        <v>70</v>
      </c>
      <c r="F224" s="43" t="s">
        <v>510</v>
      </c>
      <c r="G224" s="50" t="s">
        <v>516</v>
      </c>
      <c r="H224" s="33">
        <v>0.05</v>
      </c>
      <c r="I224" s="249"/>
      <c r="J224" s="33">
        <v>0.25</v>
      </c>
      <c r="K224" s="60"/>
      <c r="L224" s="60"/>
      <c r="M224" s="60"/>
      <c r="N224" s="60"/>
      <c r="O224" s="60"/>
      <c r="P224" s="33">
        <v>0.25</v>
      </c>
      <c r="Q224" s="60"/>
      <c r="R224" s="60"/>
      <c r="S224" s="60"/>
      <c r="T224" s="60"/>
      <c r="U224" s="60"/>
      <c r="V224" s="33">
        <v>0.25</v>
      </c>
      <c r="W224" s="60"/>
      <c r="X224" s="60"/>
      <c r="Y224" s="60"/>
      <c r="Z224" s="60"/>
      <c r="AA224" s="60"/>
      <c r="AB224" s="33">
        <v>0.25</v>
      </c>
      <c r="AC224" s="55"/>
      <c r="AD224" s="60"/>
      <c r="AE224" s="60"/>
      <c r="AF224" s="60"/>
      <c r="AG224" s="60"/>
      <c r="AH224" s="63">
        <f>+J224+L224+N224+P224+R224+T224+V224+X224+Z224+AB224+AD224+AF224</f>
        <v>1</v>
      </c>
      <c r="AI224" s="64">
        <v>44927</v>
      </c>
      <c r="AJ224" s="64">
        <v>45230</v>
      </c>
      <c r="AK224" s="43" t="s">
        <v>517</v>
      </c>
      <c r="AL224" s="43" t="s">
        <v>513</v>
      </c>
      <c r="AM224" s="43" t="s">
        <v>757</v>
      </c>
      <c r="AN224" s="43" t="s">
        <v>758</v>
      </c>
      <c r="AO224" s="43" t="s">
        <v>710</v>
      </c>
      <c r="AP224" s="43"/>
    </row>
    <row r="225" spans="1:42" s="35" customFormat="1" ht="75.75" hidden="1" customHeight="1">
      <c r="A225" s="43" t="s">
        <v>40</v>
      </c>
      <c r="B225" s="60" t="s">
        <v>41</v>
      </c>
      <c r="C225" s="76">
        <v>527</v>
      </c>
      <c r="D225" s="76" t="s">
        <v>70</v>
      </c>
      <c r="E225" s="76" t="s">
        <v>70</v>
      </c>
      <c r="F225" s="50" t="s">
        <v>518</v>
      </c>
      <c r="G225" s="50" t="s">
        <v>519</v>
      </c>
      <c r="H225" s="78">
        <v>0.33</v>
      </c>
      <c r="I225" s="268">
        <v>1</v>
      </c>
      <c r="J225" s="76"/>
      <c r="K225" s="76"/>
      <c r="L225" s="78">
        <v>0.09</v>
      </c>
      <c r="M225" s="76"/>
      <c r="N225" s="78">
        <v>0.09</v>
      </c>
      <c r="O225" s="88"/>
      <c r="P225" s="78">
        <v>0.09</v>
      </c>
      <c r="Q225" s="76"/>
      <c r="R225" s="78">
        <v>0.09</v>
      </c>
      <c r="S225" s="76"/>
      <c r="T225" s="78">
        <v>0.09</v>
      </c>
      <c r="U225" s="76"/>
      <c r="V225" s="78">
        <v>0.09</v>
      </c>
      <c r="W225" s="76"/>
      <c r="X225" s="78">
        <v>0.09</v>
      </c>
      <c r="Y225" s="76"/>
      <c r="Z225" s="78">
        <v>0.09</v>
      </c>
      <c r="AA225" s="76"/>
      <c r="AB225" s="78">
        <v>0.09</v>
      </c>
      <c r="AC225" s="88"/>
      <c r="AD225" s="78">
        <v>0.09</v>
      </c>
      <c r="AE225" s="76"/>
      <c r="AF225" s="78">
        <v>0.1</v>
      </c>
      <c r="AG225" s="76"/>
      <c r="AH225" s="78">
        <v>1</v>
      </c>
      <c r="AI225" s="79">
        <v>44958</v>
      </c>
      <c r="AJ225" s="79">
        <v>45291</v>
      </c>
      <c r="AK225" s="50" t="s">
        <v>520</v>
      </c>
      <c r="AL225" s="50" t="s">
        <v>55</v>
      </c>
      <c r="AM225" s="25" t="s">
        <v>704</v>
      </c>
      <c r="AN225" s="25" t="s">
        <v>56</v>
      </c>
      <c r="AO225" s="50" t="s">
        <v>57</v>
      </c>
      <c r="AP225" s="50"/>
    </row>
    <row r="226" spans="1:42" s="28" customFormat="1" ht="60" hidden="1">
      <c r="A226" s="43" t="s">
        <v>40</v>
      </c>
      <c r="B226" s="60" t="s">
        <v>203</v>
      </c>
      <c r="C226" s="60">
        <v>422</v>
      </c>
      <c r="D226" s="60" t="s">
        <v>70</v>
      </c>
      <c r="E226" s="60" t="s">
        <v>70</v>
      </c>
      <c r="F226" s="50" t="s">
        <v>518</v>
      </c>
      <c r="G226" s="50" t="s">
        <v>826</v>
      </c>
      <c r="H226" s="78">
        <v>0.34</v>
      </c>
      <c r="I226" s="268"/>
      <c r="J226" s="76" t="s">
        <v>127</v>
      </c>
      <c r="K226" s="76" t="s">
        <v>127</v>
      </c>
      <c r="L226" s="76" t="s">
        <v>127</v>
      </c>
      <c r="M226" s="76" t="s">
        <v>127</v>
      </c>
      <c r="N226" s="76" t="s">
        <v>127</v>
      </c>
      <c r="O226" s="76" t="s">
        <v>127</v>
      </c>
      <c r="P226" s="76" t="s">
        <v>127</v>
      </c>
      <c r="Q226" s="76" t="s">
        <v>127</v>
      </c>
      <c r="R226" s="78"/>
      <c r="S226" s="76"/>
      <c r="T226" s="78">
        <v>0.3</v>
      </c>
      <c r="U226" s="76"/>
      <c r="V226" s="78">
        <v>0.7</v>
      </c>
      <c r="W226" s="78"/>
      <c r="X226" s="76" t="s">
        <v>127</v>
      </c>
      <c r="Y226" s="76" t="s">
        <v>127</v>
      </c>
      <c r="Z226" s="76" t="s">
        <v>127</v>
      </c>
      <c r="AA226" s="76" t="s">
        <v>127</v>
      </c>
      <c r="AB226" s="76" t="s">
        <v>127</v>
      </c>
      <c r="AC226" s="76" t="s">
        <v>127</v>
      </c>
      <c r="AD226" s="76" t="s">
        <v>127</v>
      </c>
      <c r="AE226" s="76" t="s">
        <v>127</v>
      </c>
      <c r="AF226" s="76" t="s">
        <v>127</v>
      </c>
      <c r="AG226" s="76" t="s">
        <v>127</v>
      </c>
      <c r="AH226" s="31">
        <f>R226+T226+V226</f>
        <v>1</v>
      </c>
      <c r="AI226" s="64">
        <v>45078</v>
      </c>
      <c r="AJ226" s="64">
        <v>45138</v>
      </c>
      <c r="AK226" s="50" t="s">
        <v>828</v>
      </c>
      <c r="AL226" s="50" t="s">
        <v>55</v>
      </c>
      <c r="AM226" s="50" t="s">
        <v>829</v>
      </c>
      <c r="AN226" s="25" t="s">
        <v>56</v>
      </c>
      <c r="AO226" s="50" t="s">
        <v>57</v>
      </c>
      <c r="AP226" s="50"/>
    </row>
    <row r="227" spans="1:42" s="35" customFormat="1" ht="60" hidden="1">
      <c r="A227" s="43" t="s">
        <v>40</v>
      </c>
      <c r="B227" s="60" t="s">
        <v>41</v>
      </c>
      <c r="C227" s="76">
        <v>527</v>
      </c>
      <c r="D227" s="76" t="s">
        <v>70</v>
      </c>
      <c r="E227" s="76" t="s">
        <v>70</v>
      </c>
      <c r="F227" s="50" t="s">
        <v>518</v>
      </c>
      <c r="G227" s="50" t="s">
        <v>521</v>
      </c>
      <c r="H227" s="78">
        <v>0.33</v>
      </c>
      <c r="I227" s="268"/>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c r="AP227" s="50"/>
    </row>
    <row r="228" spans="1:42" s="35" customFormat="1" ht="112.5" hidden="1" customHeight="1">
      <c r="A228" s="43" t="s">
        <v>40</v>
      </c>
      <c r="B228" s="60" t="s">
        <v>41</v>
      </c>
      <c r="C228" s="76" t="s">
        <v>70</v>
      </c>
      <c r="D228" s="76" t="s">
        <v>70</v>
      </c>
      <c r="E228" s="76" t="s">
        <v>70</v>
      </c>
      <c r="F228" s="45" t="s">
        <v>672</v>
      </c>
      <c r="G228" s="43" t="s">
        <v>723</v>
      </c>
      <c r="H228" s="33">
        <v>0.15</v>
      </c>
      <c r="I228" s="268">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6">+J228+L228+N228+P228+R228+T228+V228+X228+Z228+AB228+AD228+AF228</f>
        <v>1</v>
      </c>
      <c r="AI228" s="79">
        <v>44986</v>
      </c>
      <c r="AJ228" s="79">
        <v>45275</v>
      </c>
      <c r="AK228" s="50" t="s">
        <v>724</v>
      </c>
      <c r="AL228" s="44" t="s">
        <v>55</v>
      </c>
      <c r="AM228" s="44" t="s">
        <v>745</v>
      </c>
      <c r="AN228" s="50" t="s">
        <v>56</v>
      </c>
      <c r="AO228" s="50" t="s">
        <v>57</v>
      </c>
      <c r="AP228" s="50"/>
    </row>
    <row r="229" spans="1:42" s="1" customFormat="1" ht="168" hidden="1" customHeight="1">
      <c r="A229" s="43" t="s">
        <v>40</v>
      </c>
      <c r="B229" s="60" t="s">
        <v>41</v>
      </c>
      <c r="C229" s="76" t="s">
        <v>70</v>
      </c>
      <c r="D229" s="76" t="s">
        <v>70</v>
      </c>
      <c r="E229" s="76" t="s">
        <v>70</v>
      </c>
      <c r="F229" s="45" t="s">
        <v>672</v>
      </c>
      <c r="G229" s="43" t="s">
        <v>604</v>
      </c>
      <c r="H229" s="33">
        <v>0.1</v>
      </c>
      <c r="I229" s="268"/>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6"/>
        <v>1</v>
      </c>
      <c r="AI229" s="64">
        <v>44928</v>
      </c>
      <c r="AJ229" s="62">
        <v>45275</v>
      </c>
      <c r="AK229" s="44" t="s">
        <v>605</v>
      </c>
      <c r="AL229" s="44" t="s">
        <v>534</v>
      </c>
      <c r="AM229" s="44" t="s">
        <v>535</v>
      </c>
      <c r="AN229" s="25" t="s">
        <v>701</v>
      </c>
      <c r="AO229" s="25" t="s">
        <v>57</v>
      </c>
      <c r="AP229" s="25"/>
    </row>
    <row r="230" spans="1:42" s="1" customFormat="1" ht="199.5" hidden="1" customHeight="1">
      <c r="A230" s="43" t="s">
        <v>40</v>
      </c>
      <c r="B230" s="60" t="s">
        <v>41</v>
      </c>
      <c r="C230" s="76" t="s">
        <v>70</v>
      </c>
      <c r="D230" s="76" t="s">
        <v>70</v>
      </c>
      <c r="E230" s="76" t="s">
        <v>70</v>
      </c>
      <c r="F230" s="45" t="s">
        <v>672</v>
      </c>
      <c r="G230" s="43" t="s">
        <v>596</v>
      </c>
      <c r="H230" s="33">
        <v>0.1</v>
      </c>
      <c r="I230" s="268"/>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6"/>
        <v>1</v>
      </c>
      <c r="AI230" s="64">
        <v>45017</v>
      </c>
      <c r="AJ230" s="62">
        <v>45291</v>
      </c>
      <c r="AK230" s="44" t="s">
        <v>597</v>
      </c>
      <c r="AL230" s="44" t="s">
        <v>55</v>
      </c>
      <c r="AM230" s="44" t="s">
        <v>745</v>
      </c>
      <c r="AN230" s="25" t="s">
        <v>56</v>
      </c>
      <c r="AO230" s="25" t="s">
        <v>57</v>
      </c>
      <c r="AP230" s="25"/>
    </row>
    <row r="231" spans="1:42" s="1" customFormat="1" ht="105" hidden="1" customHeight="1">
      <c r="A231" s="43" t="s">
        <v>40</v>
      </c>
      <c r="B231" s="60" t="s">
        <v>41</v>
      </c>
      <c r="C231" s="76" t="s">
        <v>70</v>
      </c>
      <c r="D231" s="76" t="s">
        <v>70</v>
      </c>
      <c r="E231" s="76" t="s">
        <v>70</v>
      </c>
      <c r="F231" s="45" t="s">
        <v>672</v>
      </c>
      <c r="G231" s="43" t="s">
        <v>602</v>
      </c>
      <c r="H231" s="33">
        <v>0.05</v>
      </c>
      <c r="I231" s="268"/>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6"/>
        <v>0.99999999999999978</v>
      </c>
      <c r="AI231" s="64">
        <v>44928</v>
      </c>
      <c r="AJ231" s="62">
        <v>45291</v>
      </c>
      <c r="AK231" s="44" t="s">
        <v>603</v>
      </c>
      <c r="AL231" s="44" t="s">
        <v>157</v>
      </c>
      <c r="AM231" s="44" t="s">
        <v>158</v>
      </c>
      <c r="AN231" s="25" t="s">
        <v>159</v>
      </c>
      <c r="AO231" s="25" t="s">
        <v>57</v>
      </c>
      <c r="AP231" s="25"/>
    </row>
    <row r="232" spans="1:42" s="35" customFormat="1" ht="99" hidden="1" customHeight="1">
      <c r="A232" s="43" t="s">
        <v>40</v>
      </c>
      <c r="B232" s="60" t="s">
        <v>41</v>
      </c>
      <c r="C232" s="76" t="s">
        <v>70</v>
      </c>
      <c r="D232" s="76" t="s">
        <v>70</v>
      </c>
      <c r="E232" s="76" t="s">
        <v>70</v>
      </c>
      <c r="F232" s="45" t="s">
        <v>673</v>
      </c>
      <c r="G232" s="50" t="s">
        <v>674</v>
      </c>
      <c r="H232" s="78">
        <v>0.1</v>
      </c>
      <c r="I232" s="268"/>
      <c r="J232" s="204"/>
      <c r="K232" s="204"/>
      <c r="L232" s="204"/>
      <c r="M232" s="204"/>
      <c r="N232" s="204"/>
      <c r="O232" s="204"/>
      <c r="P232" s="205"/>
      <c r="Q232" s="204"/>
      <c r="R232" s="161">
        <v>0.05</v>
      </c>
      <c r="S232" s="204"/>
      <c r="T232" s="161">
        <v>0.05</v>
      </c>
      <c r="U232" s="205"/>
      <c r="V232" s="205">
        <v>0.05</v>
      </c>
      <c r="W232" s="204"/>
      <c r="X232" s="205">
        <v>0.05</v>
      </c>
      <c r="Y232" s="204"/>
      <c r="Z232" s="205">
        <v>0.05</v>
      </c>
      <c r="AA232" s="204"/>
      <c r="AB232" s="205">
        <v>0.05</v>
      </c>
      <c r="AC232" s="204"/>
      <c r="AD232" s="205">
        <v>0.7</v>
      </c>
      <c r="AE232" s="204"/>
      <c r="AF232" s="205"/>
      <c r="AG232" s="204"/>
      <c r="AH232" s="31">
        <f t="shared" si="16"/>
        <v>1</v>
      </c>
      <c r="AI232" s="79">
        <v>45047</v>
      </c>
      <c r="AJ232" s="79">
        <v>45260</v>
      </c>
      <c r="AK232" s="50" t="s">
        <v>725</v>
      </c>
      <c r="AL232" s="44" t="s">
        <v>55</v>
      </c>
      <c r="AM232" s="44" t="s">
        <v>745</v>
      </c>
      <c r="AN232" s="25" t="s">
        <v>56</v>
      </c>
      <c r="AO232" s="25" t="s">
        <v>57</v>
      </c>
      <c r="AP232" s="25"/>
    </row>
    <row r="233" spans="1:42" s="35" customFormat="1" ht="105" hidden="1">
      <c r="A233" s="43" t="s">
        <v>40</v>
      </c>
      <c r="B233" s="60" t="s">
        <v>41</v>
      </c>
      <c r="C233" s="76" t="s">
        <v>70</v>
      </c>
      <c r="D233" s="76" t="s">
        <v>70</v>
      </c>
      <c r="E233" s="76" t="s">
        <v>70</v>
      </c>
      <c r="F233" s="45" t="s">
        <v>675</v>
      </c>
      <c r="G233" s="50" t="s">
        <v>759</v>
      </c>
      <c r="H233" s="78">
        <v>0.1</v>
      </c>
      <c r="I233" s="268"/>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6"/>
        <v>1</v>
      </c>
      <c r="AI233" s="79">
        <v>45047</v>
      </c>
      <c r="AJ233" s="79">
        <v>45138</v>
      </c>
      <c r="AK233" s="50" t="s">
        <v>727</v>
      </c>
      <c r="AL233" s="43" t="s">
        <v>726</v>
      </c>
      <c r="AM233" s="50" t="s">
        <v>74</v>
      </c>
      <c r="AN233" s="25" t="s">
        <v>47</v>
      </c>
      <c r="AO233" s="50" t="s">
        <v>57</v>
      </c>
      <c r="AP233" s="50"/>
    </row>
    <row r="234" spans="1:42" s="28" customFormat="1" ht="98.25" hidden="1" customHeight="1">
      <c r="A234" s="43" t="s">
        <v>40</v>
      </c>
      <c r="B234" s="60" t="s">
        <v>41</v>
      </c>
      <c r="C234" s="76" t="s">
        <v>70</v>
      </c>
      <c r="D234" s="76" t="s">
        <v>70</v>
      </c>
      <c r="E234" s="76" t="s">
        <v>70</v>
      </c>
      <c r="F234" s="45" t="s">
        <v>649</v>
      </c>
      <c r="G234" s="43" t="s">
        <v>589</v>
      </c>
      <c r="H234" s="78">
        <v>0.1</v>
      </c>
      <c r="I234" s="268"/>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6"/>
        <v>0.99999999999999989</v>
      </c>
      <c r="AI234" s="64">
        <v>45078</v>
      </c>
      <c r="AJ234" s="64">
        <v>45260</v>
      </c>
      <c r="AK234" s="43" t="s">
        <v>590</v>
      </c>
      <c r="AL234" s="43" t="s">
        <v>703</v>
      </c>
      <c r="AM234" s="43" t="s">
        <v>549</v>
      </c>
      <c r="AN234" s="25" t="s">
        <v>47</v>
      </c>
      <c r="AO234" s="25" t="s">
        <v>57</v>
      </c>
      <c r="AP234" s="25"/>
    </row>
    <row r="235" spans="1:42" s="1" customFormat="1" ht="77.25" hidden="1">
      <c r="A235" s="43" t="s">
        <v>40</v>
      </c>
      <c r="B235" s="60" t="s">
        <v>41</v>
      </c>
      <c r="C235" s="76" t="s">
        <v>70</v>
      </c>
      <c r="D235" s="76" t="s">
        <v>70</v>
      </c>
      <c r="E235" s="76" t="s">
        <v>70</v>
      </c>
      <c r="F235" s="45" t="s">
        <v>649</v>
      </c>
      <c r="G235" s="43" t="s">
        <v>600</v>
      </c>
      <c r="H235" s="78">
        <v>0.1</v>
      </c>
      <c r="I235" s="268"/>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6"/>
        <v>1</v>
      </c>
      <c r="AI235" s="64">
        <v>44986</v>
      </c>
      <c r="AJ235" s="62">
        <v>45291</v>
      </c>
      <c r="AK235" s="44" t="s">
        <v>601</v>
      </c>
      <c r="AL235" s="44" t="s">
        <v>157</v>
      </c>
      <c r="AM235" s="44" t="s">
        <v>158</v>
      </c>
      <c r="AN235" s="25" t="s">
        <v>159</v>
      </c>
      <c r="AO235" s="25" t="s">
        <v>57</v>
      </c>
      <c r="AP235" s="25"/>
    </row>
    <row r="236" spans="1:42" s="1" customFormat="1" ht="103.5" hidden="1" customHeight="1">
      <c r="A236" s="43" t="s">
        <v>40</v>
      </c>
      <c r="B236" s="60" t="s">
        <v>41</v>
      </c>
      <c r="C236" s="76" t="s">
        <v>70</v>
      </c>
      <c r="D236" s="76" t="s">
        <v>70</v>
      </c>
      <c r="E236" s="76" t="s">
        <v>70</v>
      </c>
      <c r="F236" s="45" t="s">
        <v>651</v>
      </c>
      <c r="G236" s="43" t="s">
        <v>665</v>
      </c>
      <c r="H236" s="78">
        <v>0.1</v>
      </c>
      <c r="I236" s="268"/>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6"/>
        <v>1</v>
      </c>
      <c r="AI236" s="64">
        <v>45047</v>
      </c>
      <c r="AJ236" s="62">
        <v>45199</v>
      </c>
      <c r="AK236" s="43" t="s">
        <v>606</v>
      </c>
      <c r="AL236" s="44" t="s">
        <v>55</v>
      </c>
      <c r="AM236" s="44" t="s">
        <v>745</v>
      </c>
      <c r="AN236" s="25" t="s">
        <v>56</v>
      </c>
      <c r="AO236" s="25" t="s">
        <v>57</v>
      </c>
      <c r="AP236" s="25"/>
    </row>
    <row r="237" spans="1:42" s="1" customFormat="1" ht="77.25" hidden="1">
      <c r="A237" s="43" t="s">
        <v>40</v>
      </c>
      <c r="B237" s="60" t="s">
        <v>41</v>
      </c>
      <c r="C237" s="76" t="s">
        <v>70</v>
      </c>
      <c r="D237" s="76" t="s">
        <v>70</v>
      </c>
      <c r="E237" s="76" t="s">
        <v>70</v>
      </c>
      <c r="F237" s="45" t="s">
        <v>651</v>
      </c>
      <c r="G237" s="43" t="s">
        <v>593</v>
      </c>
      <c r="H237" s="33">
        <v>0.1</v>
      </c>
      <c r="I237" s="268"/>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6"/>
        <v>1</v>
      </c>
      <c r="AI237" s="64">
        <v>45017</v>
      </c>
      <c r="AJ237" s="62">
        <v>45046</v>
      </c>
      <c r="AK237" s="44" t="s">
        <v>594</v>
      </c>
      <c r="AL237" s="43" t="s">
        <v>463</v>
      </c>
      <c r="AM237" s="44" t="s">
        <v>464</v>
      </c>
      <c r="AN237" s="25" t="s">
        <v>465</v>
      </c>
      <c r="AO237" s="25" t="s">
        <v>57</v>
      </c>
      <c r="AP237" s="25"/>
    </row>
    <row r="238" spans="1:42" s="1" customFormat="1" ht="77.25" hidden="1" customHeight="1">
      <c r="A238" s="43" t="s">
        <v>40</v>
      </c>
      <c r="B238" s="60" t="s">
        <v>41</v>
      </c>
      <c r="C238" s="76" t="s">
        <v>70</v>
      </c>
      <c r="D238" s="76" t="s">
        <v>70</v>
      </c>
      <c r="E238" s="76" t="s">
        <v>70</v>
      </c>
      <c r="F238" s="44" t="s">
        <v>642</v>
      </c>
      <c r="G238" s="43" t="s">
        <v>664</v>
      </c>
      <c r="H238" s="31">
        <v>0.05</v>
      </c>
      <c r="I238" s="269"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6"/>
        <v>1</v>
      </c>
      <c r="AI238" s="64">
        <v>44986</v>
      </c>
      <c r="AJ238" s="62">
        <v>45046</v>
      </c>
      <c r="AK238" s="43" t="s">
        <v>561</v>
      </c>
      <c r="AL238" s="43" t="s">
        <v>157</v>
      </c>
      <c r="AM238" s="43" t="s">
        <v>158</v>
      </c>
      <c r="AN238" s="43" t="s">
        <v>159</v>
      </c>
      <c r="AO238" s="43" t="s">
        <v>57</v>
      </c>
      <c r="AP238" s="43"/>
    </row>
    <row r="239" spans="1:42" s="1" customFormat="1" ht="61.5" hidden="1">
      <c r="A239" s="43" t="s">
        <v>40</v>
      </c>
      <c r="B239" s="60" t="s">
        <v>41</v>
      </c>
      <c r="C239" s="76" t="s">
        <v>70</v>
      </c>
      <c r="D239" s="76" t="s">
        <v>70</v>
      </c>
      <c r="E239" s="76" t="s">
        <v>70</v>
      </c>
      <c r="F239" s="44" t="s">
        <v>642</v>
      </c>
      <c r="G239" s="43" t="s">
        <v>564</v>
      </c>
      <c r="H239" s="31">
        <v>0.2</v>
      </c>
      <c r="I239" s="269"/>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6"/>
        <v>1</v>
      </c>
      <c r="AI239" s="64">
        <v>44928</v>
      </c>
      <c r="AJ239" s="62">
        <v>44957</v>
      </c>
      <c r="AK239" s="43" t="s">
        <v>565</v>
      </c>
      <c r="AL239" s="44" t="s">
        <v>55</v>
      </c>
      <c r="AM239" s="25" t="s">
        <v>706</v>
      </c>
      <c r="AN239" s="25" t="s">
        <v>56</v>
      </c>
      <c r="AO239" s="25" t="s">
        <v>57</v>
      </c>
      <c r="AP239" s="25"/>
    </row>
    <row r="240" spans="1:42" s="1" customFormat="1" ht="76.5" hidden="1">
      <c r="A240" s="43" t="s">
        <v>40</v>
      </c>
      <c r="B240" s="60" t="s">
        <v>41</v>
      </c>
      <c r="C240" s="76" t="s">
        <v>70</v>
      </c>
      <c r="D240" s="76" t="s">
        <v>70</v>
      </c>
      <c r="E240" s="76" t="s">
        <v>70</v>
      </c>
      <c r="F240" s="44" t="s">
        <v>643</v>
      </c>
      <c r="G240" s="43" t="s">
        <v>562</v>
      </c>
      <c r="H240" s="31">
        <v>0.05</v>
      </c>
      <c r="I240" s="269"/>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6"/>
        <v>1</v>
      </c>
      <c r="AI240" s="64">
        <v>44986</v>
      </c>
      <c r="AJ240" s="64">
        <v>45291</v>
      </c>
      <c r="AK240" s="43" t="s">
        <v>563</v>
      </c>
      <c r="AL240" s="43" t="s">
        <v>157</v>
      </c>
      <c r="AM240" s="43" t="s">
        <v>158</v>
      </c>
      <c r="AN240" s="43" t="s">
        <v>159</v>
      </c>
      <c r="AO240" s="43" t="s">
        <v>57</v>
      </c>
      <c r="AP240" s="43"/>
    </row>
    <row r="241" spans="1:42" s="1" customFormat="1" ht="76.5" hidden="1">
      <c r="A241" s="43" t="s">
        <v>40</v>
      </c>
      <c r="B241" s="60" t="s">
        <v>41</v>
      </c>
      <c r="C241" s="76" t="s">
        <v>70</v>
      </c>
      <c r="D241" s="76" t="s">
        <v>70</v>
      </c>
      <c r="E241" s="76" t="s">
        <v>70</v>
      </c>
      <c r="F241" s="44" t="s">
        <v>646</v>
      </c>
      <c r="G241" s="158" t="s">
        <v>572</v>
      </c>
      <c r="H241" s="31">
        <v>0.2</v>
      </c>
      <c r="I241" s="269"/>
      <c r="J241" s="31"/>
      <c r="K241" s="31"/>
      <c r="L241" s="31"/>
      <c r="M241" s="31"/>
      <c r="N241" s="31"/>
      <c r="O241" s="31"/>
      <c r="P241" s="31"/>
      <c r="Q241" s="31"/>
      <c r="R241" s="31"/>
      <c r="S241" s="31"/>
      <c r="T241" s="31"/>
      <c r="U241" s="31"/>
      <c r="V241" s="31"/>
      <c r="W241" s="31"/>
      <c r="X241" s="31"/>
      <c r="Y241" s="31"/>
      <c r="Z241" s="31"/>
      <c r="AA241" s="31"/>
      <c r="AB241" s="31">
        <v>0.1</v>
      </c>
      <c r="AC241" s="31"/>
      <c r="AD241" s="31">
        <v>0.1</v>
      </c>
      <c r="AE241" s="31"/>
      <c r="AF241" s="31">
        <v>0.8</v>
      </c>
      <c r="AG241" s="31"/>
      <c r="AH241" s="31">
        <f t="shared" si="16"/>
        <v>1</v>
      </c>
      <c r="AI241" s="64">
        <v>44958</v>
      </c>
      <c r="AJ241" s="62">
        <v>45046</v>
      </c>
      <c r="AK241" s="44" t="s">
        <v>544</v>
      </c>
      <c r="AL241" s="44" t="s">
        <v>157</v>
      </c>
      <c r="AM241" s="44" t="s">
        <v>158</v>
      </c>
      <c r="AN241" s="25" t="s">
        <v>159</v>
      </c>
      <c r="AO241" s="25" t="s">
        <v>57</v>
      </c>
      <c r="AP241" s="25"/>
    </row>
    <row r="242" spans="1:42" s="1" customFormat="1" ht="76.5" hidden="1">
      <c r="A242" s="43" t="s">
        <v>40</v>
      </c>
      <c r="B242" s="60" t="s">
        <v>41</v>
      </c>
      <c r="C242" s="76" t="s">
        <v>70</v>
      </c>
      <c r="D242" s="76" t="s">
        <v>70</v>
      </c>
      <c r="E242" s="76" t="s">
        <v>70</v>
      </c>
      <c r="F242" s="44" t="s">
        <v>646</v>
      </c>
      <c r="G242" s="43" t="s">
        <v>574</v>
      </c>
      <c r="H242" s="31">
        <v>0.05</v>
      </c>
      <c r="I242" s="269"/>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6"/>
        <v>1</v>
      </c>
      <c r="AI242" s="64">
        <v>44986</v>
      </c>
      <c r="AJ242" s="62">
        <v>45169</v>
      </c>
      <c r="AK242" s="44" t="s">
        <v>575</v>
      </c>
      <c r="AL242" s="44" t="s">
        <v>55</v>
      </c>
      <c r="AM242" s="25" t="s">
        <v>745</v>
      </c>
      <c r="AN242" s="25" t="s">
        <v>56</v>
      </c>
      <c r="AO242" s="25" t="s">
        <v>57</v>
      </c>
      <c r="AP242" s="25"/>
    </row>
    <row r="243" spans="1:42" s="1" customFormat="1" ht="76.5" hidden="1">
      <c r="A243" s="43" t="s">
        <v>40</v>
      </c>
      <c r="B243" s="60" t="s">
        <v>41</v>
      </c>
      <c r="C243" s="76" t="s">
        <v>70</v>
      </c>
      <c r="D243" s="76" t="s">
        <v>70</v>
      </c>
      <c r="E243" s="76" t="s">
        <v>70</v>
      </c>
      <c r="F243" s="44" t="s">
        <v>641</v>
      </c>
      <c r="G243" s="43" t="s">
        <v>576</v>
      </c>
      <c r="H243" s="31">
        <v>0.05</v>
      </c>
      <c r="I243" s="269"/>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6"/>
        <v>0.99999999999999978</v>
      </c>
      <c r="AI243" s="64">
        <v>44928</v>
      </c>
      <c r="AJ243" s="62">
        <v>45291</v>
      </c>
      <c r="AK243" s="44" t="s">
        <v>577</v>
      </c>
      <c r="AL243" s="44" t="s">
        <v>699</v>
      </c>
      <c r="AM243" s="44" t="s">
        <v>715</v>
      </c>
      <c r="AN243" s="25" t="s">
        <v>714</v>
      </c>
      <c r="AO243" s="25" t="s">
        <v>57</v>
      </c>
      <c r="AP243" s="25"/>
    </row>
    <row r="244" spans="1:42" s="1" customFormat="1" ht="76.5" hidden="1">
      <c r="A244" s="43" t="s">
        <v>40</v>
      </c>
      <c r="B244" s="60" t="s">
        <v>41</v>
      </c>
      <c r="C244" s="76" t="s">
        <v>70</v>
      </c>
      <c r="D244" s="76" t="s">
        <v>70</v>
      </c>
      <c r="E244" s="76" t="s">
        <v>70</v>
      </c>
      <c r="F244" s="44" t="s">
        <v>641</v>
      </c>
      <c r="G244" s="43" t="s">
        <v>578</v>
      </c>
      <c r="H244" s="31">
        <v>0.1</v>
      </c>
      <c r="I244" s="269"/>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6"/>
        <v>1</v>
      </c>
      <c r="AI244" s="64">
        <v>45047</v>
      </c>
      <c r="AJ244" s="62">
        <v>45077</v>
      </c>
      <c r="AK244" s="44" t="s">
        <v>579</v>
      </c>
      <c r="AL244" s="44" t="s">
        <v>55</v>
      </c>
      <c r="AM244" s="25" t="s">
        <v>745</v>
      </c>
      <c r="AN244" s="25" t="s">
        <v>56</v>
      </c>
      <c r="AO244" s="25" t="s">
        <v>57</v>
      </c>
      <c r="AP244" s="25"/>
    </row>
    <row r="245" spans="1:42" s="1" customFormat="1" ht="76.5" hidden="1">
      <c r="A245" s="43" t="s">
        <v>40</v>
      </c>
      <c r="B245" s="60" t="s">
        <v>41</v>
      </c>
      <c r="C245" s="76" t="s">
        <v>70</v>
      </c>
      <c r="D245" s="76" t="s">
        <v>70</v>
      </c>
      <c r="E245" s="76" t="s">
        <v>70</v>
      </c>
      <c r="F245" s="44" t="s">
        <v>641</v>
      </c>
      <c r="G245" s="43" t="s">
        <v>559</v>
      </c>
      <c r="H245" s="31">
        <v>0.1</v>
      </c>
      <c r="I245" s="269"/>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6"/>
        <v>1</v>
      </c>
      <c r="AI245" s="64">
        <v>44958</v>
      </c>
      <c r="AJ245" s="64">
        <v>45015</v>
      </c>
      <c r="AK245" s="43" t="s">
        <v>560</v>
      </c>
      <c r="AL245" s="43" t="s">
        <v>157</v>
      </c>
      <c r="AM245" s="43" t="s">
        <v>158</v>
      </c>
      <c r="AN245" s="43" t="s">
        <v>159</v>
      </c>
      <c r="AO245" s="43" t="s">
        <v>57</v>
      </c>
      <c r="AP245" s="43"/>
    </row>
    <row r="246" spans="1:42" s="28" customFormat="1" ht="75" hidden="1" customHeight="1">
      <c r="A246" s="43" t="s">
        <v>40</v>
      </c>
      <c r="B246" s="60" t="s">
        <v>41</v>
      </c>
      <c r="C246" s="76" t="s">
        <v>70</v>
      </c>
      <c r="D246" s="76" t="s">
        <v>70</v>
      </c>
      <c r="E246" s="76" t="s">
        <v>70</v>
      </c>
      <c r="F246" s="44" t="s">
        <v>641</v>
      </c>
      <c r="G246" s="158" t="s">
        <v>840</v>
      </c>
      <c r="H246" s="31">
        <v>0.1</v>
      </c>
      <c r="I246" s="269"/>
      <c r="J246" s="43"/>
      <c r="K246" s="43"/>
      <c r="L246" s="43"/>
      <c r="M246" s="43"/>
      <c r="N246" s="57"/>
      <c r="O246" s="43"/>
      <c r="P246" s="57">
        <v>0.25</v>
      </c>
      <c r="Q246" s="43"/>
      <c r="R246" s="43"/>
      <c r="S246" s="43"/>
      <c r="T246" s="57"/>
      <c r="U246" s="43"/>
      <c r="V246" s="57">
        <v>0.25</v>
      </c>
      <c r="W246" s="43"/>
      <c r="X246" s="43"/>
      <c r="Y246" s="43"/>
      <c r="Z246" s="57"/>
      <c r="AA246" s="43"/>
      <c r="AB246" s="57">
        <v>0.25</v>
      </c>
      <c r="AC246" s="43"/>
      <c r="AD246" s="43"/>
      <c r="AE246" s="43"/>
      <c r="AF246" s="57">
        <v>0.25</v>
      </c>
      <c r="AG246" s="43"/>
      <c r="AH246" s="31">
        <f t="shared" si="16"/>
        <v>1</v>
      </c>
      <c r="AI246" s="64">
        <v>44986</v>
      </c>
      <c r="AJ246" s="64">
        <v>45291</v>
      </c>
      <c r="AK246" s="43" t="s">
        <v>102</v>
      </c>
      <c r="AL246" s="43" t="s">
        <v>703</v>
      </c>
      <c r="AM246" s="43" t="s">
        <v>549</v>
      </c>
      <c r="AN246" s="25" t="s">
        <v>47</v>
      </c>
      <c r="AO246" s="25" t="s">
        <v>57</v>
      </c>
      <c r="AP246" s="25"/>
    </row>
    <row r="247" spans="1:42" s="28" customFormat="1" ht="61.5" hidden="1">
      <c r="A247" s="43" t="s">
        <v>40</v>
      </c>
      <c r="B247" s="60" t="s">
        <v>41</v>
      </c>
      <c r="C247" s="76" t="s">
        <v>70</v>
      </c>
      <c r="D247" s="76" t="s">
        <v>70</v>
      </c>
      <c r="E247" s="76" t="s">
        <v>70</v>
      </c>
      <c r="F247" s="44" t="s">
        <v>678</v>
      </c>
      <c r="G247" s="43" t="s">
        <v>679</v>
      </c>
      <c r="H247" s="31">
        <v>0.05</v>
      </c>
      <c r="I247" s="26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6"/>
        <v>1</v>
      </c>
      <c r="AI247" s="64">
        <v>44986</v>
      </c>
      <c r="AJ247" s="64">
        <v>45291</v>
      </c>
      <c r="AK247" s="43" t="s">
        <v>728</v>
      </c>
      <c r="AL247" s="43" t="s">
        <v>157</v>
      </c>
      <c r="AM247" s="43" t="s">
        <v>158</v>
      </c>
      <c r="AN247" s="43" t="s">
        <v>159</v>
      </c>
      <c r="AO247" s="43" t="s">
        <v>57</v>
      </c>
      <c r="AP247" s="43"/>
    </row>
    <row r="248" spans="1:42" s="1" customFormat="1" ht="76.5" hidden="1">
      <c r="A248" s="43" t="s">
        <v>40</v>
      </c>
      <c r="B248" s="60" t="s">
        <v>41</v>
      </c>
      <c r="C248" s="76" t="s">
        <v>70</v>
      </c>
      <c r="D248" s="76" t="s">
        <v>70</v>
      </c>
      <c r="E248" s="76" t="s">
        <v>70</v>
      </c>
      <c r="F248" s="44" t="s">
        <v>645</v>
      </c>
      <c r="G248" s="43" t="s">
        <v>570</v>
      </c>
      <c r="H248" s="31">
        <v>0.05</v>
      </c>
      <c r="I248" s="269"/>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6"/>
        <v>1</v>
      </c>
      <c r="AI248" s="64">
        <v>44986</v>
      </c>
      <c r="AJ248" s="64">
        <v>45291</v>
      </c>
      <c r="AK248" s="44" t="s">
        <v>571</v>
      </c>
      <c r="AL248" s="44" t="s">
        <v>55</v>
      </c>
      <c r="AM248" s="25" t="s">
        <v>525</v>
      </c>
      <c r="AN248" s="25" t="s">
        <v>57</v>
      </c>
      <c r="AO248" s="25" t="s">
        <v>57</v>
      </c>
      <c r="AP248" s="25"/>
    </row>
    <row r="249" spans="1:42" s="1" customFormat="1" ht="91.5" hidden="1">
      <c r="A249" s="43" t="s">
        <v>40</v>
      </c>
      <c r="B249" s="60" t="s">
        <v>41</v>
      </c>
      <c r="C249" s="76" t="s">
        <v>70</v>
      </c>
      <c r="D249" s="76" t="s">
        <v>70</v>
      </c>
      <c r="E249" s="76" t="s">
        <v>70</v>
      </c>
      <c r="F249" s="44" t="s">
        <v>644</v>
      </c>
      <c r="G249" s="43" t="s">
        <v>568</v>
      </c>
      <c r="H249" s="31">
        <v>0.05</v>
      </c>
      <c r="I249" s="243">
        <f>+H249+H250+H251+H252+H253+H254+H255+H256+H258+H259+H260+H261+H262+H263+H264+H265+H266+H267</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6"/>
        <v>1</v>
      </c>
      <c r="AI249" s="64">
        <v>44958</v>
      </c>
      <c r="AJ249" s="62">
        <v>45077</v>
      </c>
      <c r="AK249" s="44" t="s">
        <v>569</v>
      </c>
      <c r="AL249" s="44" t="s">
        <v>45</v>
      </c>
      <c r="AM249" s="43" t="s">
        <v>549</v>
      </c>
      <c r="AN249" s="25" t="s">
        <v>47</v>
      </c>
      <c r="AO249" s="25" t="s">
        <v>57</v>
      </c>
      <c r="AP249" s="25"/>
    </row>
    <row r="250" spans="1:42" s="28" customFormat="1" ht="105" hidden="1" customHeight="1">
      <c r="A250" s="43" t="s">
        <v>40</v>
      </c>
      <c r="B250" s="60" t="s">
        <v>41</v>
      </c>
      <c r="C250" s="76" t="s">
        <v>70</v>
      </c>
      <c r="D250" s="76" t="s">
        <v>70</v>
      </c>
      <c r="E250" s="76" t="s">
        <v>70</v>
      </c>
      <c r="F250" s="44" t="s">
        <v>644</v>
      </c>
      <c r="G250" s="43" t="s">
        <v>585</v>
      </c>
      <c r="H250" s="31">
        <v>0.05</v>
      </c>
      <c r="I250" s="244"/>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6"/>
        <v>1</v>
      </c>
      <c r="AI250" s="64">
        <v>44986</v>
      </c>
      <c r="AJ250" s="64">
        <v>45077</v>
      </c>
      <c r="AK250" s="43" t="s">
        <v>586</v>
      </c>
      <c r="AL250" s="43" t="s">
        <v>703</v>
      </c>
      <c r="AM250" s="43" t="s">
        <v>549</v>
      </c>
      <c r="AN250" s="25" t="s">
        <v>47</v>
      </c>
      <c r="AO250" s="25" t="s">
        <v>57</v>
      </c>
      <c r="AP250" s="25"/>
    </row>
    <row r="251" spans="1:42" s="28" customFormat="1" ht="93.6" hidden="1" customHeight="1">
      <c r="A251" s="43" t="s">
        <v>40</v>
      </c>
      <c r="B251" s="60" t="s">
        <v>41</v>
      </c>
      <c r="C251" s="76" t="s">
        <v>70</v>
      </c>
      <c r="D251" s="76" t="s">
        <v>70</v>
      </c>
      <c r="E251" s="76" t="s">
        <v>70</v>
      </c>
      <c r="F251" s="44" t="s">
        <v>639</v>
      </c>
      <c r="G251" s="43" t="s">
        <v>587</v>
      </c>
      <c r="H251" s="31">
        <v>0.05</v>
      </c>
      <c r="I251" s="244"/>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6"/>
        <v>1</v>
      </c>
      <c r="AI251" s="64">
        <v>44927</v>
      </c>
      <c r="AJ251" s="64">
        <v>45199</v>
      </c>
      <c r="AK251" s="43" t="s">
        <v>588</v>
      </c>
      <c r="AL251" s="43" t="s">
        <v>703</v>
      </c>
      <c r="AM251" s="43" t="s">
        <v>549</v>
      </c>
      <c r="AN251" s="25" t="s">
        <v>47</v>
      </c>
      <c r="AO251" s="25" t="s">
        <v>57</v>
      </c>
      <c r="AP251" s="25"/>
    </row>
    <row r="252" spans="1:42" s="28" customFormat="1" ht="110.1" hidden="1" customHeight="1">
      <c r="A252" s="43" t="s">
        <v>40</v>
      </c>
      <c r="B252" s="60" t="s">
        <v>41</v>
      </c>
      <c r="C252" s="76" t="s">
        <v>70</v>
      </c>
      <c r="D252" s="76" t="s">
        <v>70</v>
      </c>
      <c r="E252" s="76" t="s">
        <v>70</v>
      </c>
      <c r="F252" s="44" t="s">
        <v>639</v>
      </c>
      <c r="G252" s="43" t="s">
        <v>548</v>
      </c>
      <c r="H252" s="31">
        <v>0.05</v>
      </c>
      <c r="I252" s="244"/>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6"/>
        <v>1</v>
      </c>
      <c r="AI252" s="64">
        <v>45078</v>
      </c>
      <c r="AJ252" s="64">
        <v>45107</v>
      </c>
      <c r="AK252" s="43" t="s">
        <v>102</v>
      </c>
      <c r="AL252" s="43" t="s">
        <v>703</v>
      </c>
      <c r="AM252" s="43" t="s">
        <v>549</v>
      </c>
      <c r="AN252" s="25" t="s">
        <v>47</v>
      </c>
      <c r="AO252" s="25" t="s">
        <v>57</v>
      </c>
      <c r="AP252" s="25"/>
    </row>
    <row r="253" spans="1:42" s="28" customFormat="1" ht="76.5" hidden="1">
      <c r="A253" s="43" t="s">
        <v>40</v>
      </c>
      <c r="B253" s="60" t="s">
        <v>41</v>
      </c>
      <c r="C253" s="76" t="s">
        <v>70</v>
      </c>
      <c r="D253" s="76" t="s">
        <v>70</v>
      </c>
      <c r="E253" s="76" t="s">
        <v>70</v>
      </c>
      <c r="F253" s="44" t="s">
        <v>639</v>
      </c>
      <c r="G253" s="43" t="s">
        <v>550</v>
      </c>
      <c r="H253" s="31">
        <v>0.05</v>
      </c>
      <c r="I253" s="244"/>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6"/>
        <v>1</v>
      </c>
      <c r="AI253" s="64">
        <v>45017</v>
      </c>
      <c r="AJ253" s="64">
        <v>45199</v>
      </c>
      <c r="AK253" s="43" t="s">
        <v>551</v>
      </c>
      <c r="AL253" s="43" t="s">
        <v>703</v>
      </c>
      <c r="AM253" s="43" t="s">
        <v>549</v>
      </c>
      <c r="AN253" s="25" t="s">
        <v>47</v>
      </c>
      <c r="AO253" s="25" t="s">
        <v>57</v>
      </c>
      <c r="AP253" s="25"/>
    </row>
    <row r="254" spans="1:42" s="28" customFormat="1" ht="76.5" hidden="1">
      <c r="A254" s="43" t="s">
        <v>40</v>
      </c>
      <c r="B254" s="60" t="s">
        <v>41</v>
      </c>
      <c r="C254" s="76" t="s">
        <v>70</v>
      </c>
      <c r="D254" s="76" t="s">
        <v>70</v>
      </c>
      <c r="E254" s="76" t="s">
        <v>70</v>
      </c>
      <c r="F254" s="44" t="s">
        <v>639</v>
      </c>
      <c r="G254" s="43" t="s">
        <v>552</v>
      </c>
      <c r="H254" s="31">
        <v>0.05</v>
      </c>
      <c r="I254" s="244"/>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6"/>
        <v>1</v>
      </c>
      <c r="AI254" s="64">
        <v>44986</v>
      </c>
      <c r="AJ254" s="64">
        <v>45291</v>
      </c>
      <c r="AK254" s="43" t="s">
        <v>553</v>
      </c>
      <c r="AL254" s="43" t="s">
        <v>703</v>
      </c>
      <c r="AM254" s="43" t="s">
        <v>549</v>
      </c>
      <c r="AN254" s="25" t="s">
        <v>47</v>
      </c>
      <c r="AO254" s="25" t="s">
        <v>57</v>
      </c>
      <c r="AP254" s="25"/>
    </row>
    <row r="255" spans="1:42" s="28" customFormat="1" ht="88.5" hidden="1" customHeight="1">
      <c r="A255" s="43" t="s">
        <v>40</v>
      </c>
      <c r="B255" s="60" t="s">
        <v>41</v>
      </c>
      <c r="C255" s="50" t="s">
        <v>70</v>
      </c>
      <c r="D255" s="50" t="s">
        <v>70</v>
      </c>
      <c r="E255" s="50" t="s">
        <v>70</v>
      </c>
      <c r="F255" s="44" t="s">
        <v>639</v>
      </c>
      <c r="G255" s="43" t="s">
        <v>622</v>
      </c>
      <c r="H255" s="31">
        <v>0.1</v>
      </c>
      <c r="I255" s="244"/>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6"/>
        <v>1</v>
      </c>
      <c r="AI255" s="49">
        <v>45047</v>
      </c>
      <c r="AJ255" s="49">
        <v>45199</v>
      </c>
      <c r="AK255" s="43" t="s">
        <v>623</v>
      </c>
      <c r="AL255" s="43" t="s">
        <v>703</v>
      </c>
      <c r="AM255" s="43" t="s">
        <v>549</v>
      </c>
      <c r="AN255" s="25" t="s">
        <v>47</v>
      </c>
      <c r="AO255" s="25" t="s">
        <v>57</v>
      </c>
      <c r="AP255" s="25"/>
    </row>
    <row r="256" spans="1:42" s="1" customFormat="1" ht="76.5">
      <c r="A256" s="43" t="s">
        <v>40</v>
      </c>
      <c r="B256" s="60" t="s">
        <v>41</v>
      </c>
      <c r="C256" s="47" t="s">
        <v>70</v>
      </c>
      <c r="D256" s="47" t="s">
        <v>70</v>
      </c>
      <c r="E256" s="47" t="s">
        <v>70</v>
      </c>
      <c r="F256" s="44" t="s">
        <v>639</v>
      </c>
      <c r="G256" s="47" t="s">
        <v>632</v>
      </c>
      <c r="H256" s="31">
        <v>0.1</v>
      </c>
      <c r="I256" s="244"/>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c r="AP256" s="317" t="s">
        <v>848</v>
      </c>
    </row>
    <row r="257" spans="1:117" s="38" customFormat="1" ht="76.5">
      <c r="A257" s="106" t="s">
        <v>40</v>
      </c>
      <c r="B257" s="107" t="s">
        <v>41</v>
      </c>
      <c r="C257" s="209" t="s">
        <v>70</v>
      </c>
      <c r="D257" s="209" t="s">
        <v>70</v>
      </c>
      <c r="E257" s="209" t="s">
        <v>70</v>
      </c>
      <c r="F257" s="108" t="s">
        <v>639</v>
      </c>
      <c r="G257" s="209" t="s">
        <v>632</v>
      </c>
      <c r="H257" s="109">
        <v>0.1</v>
      </c>
      <c r="I257" s="244"/>
      <c r="J257" s="209" t="s">
        <v>127</v>
      </c>
      <c r="K257" s="209" t="s">
        <v>127</v>
      </c>
      <c r="L257" s="210">
        <v>0.2</v>
      </c>
      <c r="M257" s="209" t="s">
        <v>127</v>
      </c>
      <c r="N257" s="210">
        <v>0.2</v>
      </c>
      <c r="O257" s="209" t="s">
        <v>127</v>
      </c>
      <c r="P257" s="210">
        <v>0.2</v>
      </c>
      <c r="Q257" s="209" t="s">
        <v>127</v>
      </c>
      <c r="R257" s="210">
        <v>0.2</v>
      </c>
      <c r="S257" s="209" t="s">
        <v>127</v>
      </c>
      <c r="T257" s="212">
        <v>0.1</v>
      </c>
      <c r="U257" s="213" t="s">
        <v>127</v>
      </c>
      <c r="V257" s="212">
        <v>0.05</v>
      </c>
      <c r="W257" s="213" t="s">
        <v>127</v>
      </c>
      <c r="X257" s="212">
        <v>0.05</v>
      </c>
      <c r="Y257" s="209" t="s">
        <v>127</v>
      </c>
      <c r="Z257" s="209" t="s">
        <v>127</v>
      </c>
      <c r="AA257" s="209" t="s">
        <v>127</v>
      </c>
      <c r="AB257" s="209" t="s">
        <v>127</v>
      </c>
      <c r="AC257" s="209" t="s">
        <v>127</v>
      </c>
      <c r="AD257" s="209" t="s">
        <v>127</v>
      </c>
      <c r="AE257" s="209" t="s">
        <v>127</v>
      </c>
      <c r="AF257" s="209" t="s">
        <v>127</v>
      </c>
      <c r="AG257" s="209" t="s">
        <v>127</v>
      </c>
      <c r="AH257" s="210">
        <v>1</v>
      </c>
      <c r="AI257" s="211">
        <v>44958</v>
      </c>
      <c r="AJ257" s="214">
        <v>45169</v>
      </c>
      <c r="AK257" s="209" t="s">
        <v>633</v>
      </c>
      <c r="AL257" s="106" t="s">
        <v>703</v>
      </c>
      <c r="AM257" s="106" t="s">
        <v>549</v>
      </c>
      <c r="AN257" s="209" t="s">
        <v>47</v>
      </c>
      <c r="AO257" s="209" t="s">
        <v>57</v>
      </c>
      <c r="AP257" s="318"/>
    </row>
    <row r="258" spans="1:117" s="28" customFormat="1" ht="103.5" hidden="1" customHeight="1">
      <c r="A258" s="43" t="s">
        <v>40</v>
      </c>
      <c r="B258" s="60" t="s">
        <v>41</v>
      </c>
      <c r="C258" s="76" t="s">
        <v>70</v>
      </c>
      <c r="D258" s="76" t="s">
        <v>70</v>
      </c>
      <c r="E258" s="76" t="s">
        <v>70</v>
      </c>
      <c r="F258" s="44" t="s">
        <v>650</v>
      </c>
      <c r="G258" s="43" t="s">
        <v>591</v>
      </c>
      <c r="H258" s="33">
        <v>0.04</v>
      </c>
      <c r="I258" s="244"/>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7">+J258+L258+N258+P258+R258+T258+V258+X258+Z258+AB258+AD258+AF258</f>
        <v>1</v>
      </c>
      <c r="AI258" s="64">
        <v>44986</v>
      </c>
      <c r="AJ258" s="64">
        <v>45169</v>
      </c>
      <c r="AK258" s="44" t="s">
        <v>592</v>
      </c>
      <c r="AL258" s="43" t="s">
        <v>703</v>
      </c>
      <c r="AM258" s="43" t="s">
        <v>549</v>
      </c>
      <c r="AN258" s="25" t="s">
        <v>47</v>
      </c>
      <c r="AO258" s="25" t="s">
        <v>57</v>
      </c>
      <c r="AP258" s="25"/>
    </row>
    <row r="259" spans="1:117" s="1" customFormat="1" ht="88.5" hidden="1" customHeight="1">
      <c r="A259" s="43" t="s">
        <v>40</v>
      </c>
      <c r="B259" s="60" t="s">
        <v>41</v>
      </c>
      <c r="C259" s="76" t="s">
        <v>70</v>
      </c>
      <c r="D259" s="76" t="s">
        <v>70</v>
      </c>
      <c r="E259" s="76" t="s">
        <v>70</v>
      </c>
      <c r="F259" s="44" t="s">
        <v>650</v>
      </c>
      <c r="G259" s="43" t="s">
        <v>668</v>
      </c>
      <c r="H259" s="33">
        <v>0.04</v>
      </c>
      <c r="I259" s="244"/>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7"/>
        <v>1</v>
      </c>
      <c r="AI259" s="64">
        <v>44958</v>
      </c>
      <c r="AJ259" s="62">
        <v>45260</v>
      </c>
      <c r="AK259" s="44" t="s">
        <v>575</v>
      </c>
      <c r="AL259" s="44" t="s">
        <v>45</v>
      </c>
      <c r="AM259" s="43" t="s">
        <v>549</v>
      </c>
      <c r="AN259" s="25" t="s">
        <v>47</v>
      </c>
      <c r="AO259" s="25" t="s">
        <v>57</v>
      </c>
      <c r="AP259" s="25"/>
    </row>
    <row r="260" spans="1:117" s="1" customFormat="1" ht="98.25" hidden="1" customHeight="1">
      <c r="A260" s="43" t="s">
        <v>40</v>
      </c>
      <c r="B260" s="60" t="s">
        <v>41</v>
      </c>
      <c r="C260" s="76" t="s">
        <v>70</v>
      </c>
      <c r="D260" s="76" t="s">
        <v>70</v>
      </c>
      <c r="E260" s="76" t="s">
        <v>70</v>
      </c>
      <c r="F260" s="44" t="s">
        <v>650</v>
      </c>
      <c r="G260" s="43" t="s">
        <v>595</v>
      </c>
      <c r="H260" s="33">
        <v>0.04</v>
      </c>
      <c r="I260" s="244"/>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7"/>
        <v>0.99999000000000005</v>
      </c>
      <c r="AI260" s="64">
        <v>44986</v>
      </c>
      <c r="AJ260" s="62">
        <v>45260</v>
      </c>
      <c r="AK260" s="44" t="s">
        <v>575</v>
      </c>
      <c r="AL260" s="44" t="s">
        <v>55</v>
      </c>
      <c r="AM260" s="25" t="s">
        <v>745</v>
      </c>
      <c r="AN260" s="25" t="s">
        <v>56</v>
      </c>
      <c r="AO260" s="25" t="s">
        <v>57</v>
      </c>
      <c r="AP260" s="25"/>
    </row>
    <row r="261" spans="1:117" s="28" customFormat="1" ht="94.5" hidden="1" customHeight="1">
      <c r="A261" s="43" t="s">
        <v>40</v>
      </c>
      <c r="B261" s="60" t="s">
        <v>41</v>
      </c>
      <c r="C261" s="76" t="s">
        <v>70</v>
      </c>
      <c r="D261" s="76" t="s">
        <v>70</v>
      </c>
      <c r="E261" s="76" t="s">
        <v>70</v>
      </c>
      <c r="F261" s="44" t="s">
        <v>640</v>
      </c>
      <c r="G261" s="43" t="s">
        <v>554</v>
      </c>
      <c r="H261" s="31">
        <v>0.05</v>
      </c>
      <c r="I261" s="244"/>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7"/>
        <v>1</v>
      </c>
      <c r="AI261" s="64">
        <v>45047</v>
      </c>
      <c r="AJ261" s="64">
        <v>45230</v>
      </c>
      <c r="AK261" s="43" t="s">
        <v>551</v>
      </c>
      <c r="AL261" s="43" t="s">
        <v>703</v>
      </c>
      <c r="AM261" s="43" t="s">
        <v>549</v>
      </c>
      <c r="AN261" s="25" t="s">
        <v>47</v>
      </c>
      <c r="AO261" s="25" t="s">
        <v>57</v>
      </c>
      <c r="AP261" s="25"/>
    </row>
    <row r="262" spans="1:117" s="28" customFormat="1" ht="91.5" hidden="1" customHeight="1">
      <c r="A262" s="43" t="s">
        <v>40</v>
      </c>
      <c r="B262" s="60" t="s">
        <v>41</v>
      </c>
      <c r="C262" s="76" t="s">
        <v>70</v>
      </c>
      <c r="D262" s="76" t="s">
        <v>70</v>
      </c>
      <c r="E262" s="76" t="s">
        <v>70</v>
      </c>
      <c r="F262" s="44" t="s">
        <v>640</v>
      </c>
      <c r="G262" s="43" t="s">
        <v>555</v>
      </c>
      <c r="H262" s="31">
        <v>0.05</v>
      </c>
      <c r="I262" s="244"/>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7"/>
        <v>1</v>
      </c>
      <c r="AI262" s="64">
        <v>44958</v>
      </c>
      <c r="AJ262" s="64">
        <v>45016</v>
      </c>
      <c r="AK262" s="43" t="s">
        <v>556</v>
      </c>
      <c r="AL262" s="43" t="s">
        <v>703</v>
      </c>
      <c r="AM262" s="43" t="s">
        <v>549</v>
      </c>
      <c r="AN262" s="25" t="s">
        <v>47</v>
      </c>
      <c r="AO262" s="25" t="s">
        <v>57</v>
      </c>
      <c r="AP262" s="25"/>
    </row>
    <row r="263" spans="1:117" s="28" customFormat="1" ht="108" hidden="1" customHeight="1">
      <c r="A263" s="43" t="s">
        <v>40</v>
      </c>
      <c r="B263" s="60" t="s">
        <v>41</v>
      </c>
      <c r="C263" s="76" t="s">
        <v>70</v>
      </c>
      <c r="D263" s="76" t="s">
        <v>70</v>
      </c>
      <c r="E263" s="76" t="s">
        <v>70</v>
      </c>
      <c r="F263" s="44" t="s">
        <v>640</v>
      </c>
      <c r="G263" s="43" t="s">
        <v>557</v>
      </c>
      <c r="H263" s="31">
        <v>0.05</v>
      </c>
      <c r="I263" s="244"/>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7"/>
        <v>1</v>
      </c>
      <c r="AI263" s="64">
        <v>45017</v>
      </c>
      <c r="AJ263" s="64">
        <v>45291</v>
      </c>
      <c r="AK263" s="43" t="s">
        <v>558</v>
      </c>
      <c r="AL263" s="43" t="s">
        <v>703</v>
      </c>
      <c r="AM263" s="43" t="s">
        <v>535</v>
      </c>
      <c r="AN263" s="25" t="s">
        <v>536</v>
      </c>
      <c r="AO263" s="25" t="s">
        <v>57</v>
      </c>
      <c r="AP263" s="25"/>
    </row>
    <row r="264" spans="1:117" ht="96.75" hidden="1" customHeight="1">
      <c r="A264" s="43" t="s">
        <v>40</v>
      </c>
      <c r="B264" s="60" t="s">
        <v>41</v>
      </c>
      <c r="C264" s="76" t="s">
        <v>70</v>
      </c>
      <c r="D264" s="76" t="s">
        <v>70</v>
      </c>
      <c r="E264" s="76" t="s">
        <v>70</v>
      </c>
      <c r="F264" s="44" t="s">
        <v>647</v>
      </c>
      <c r="G264" s="43" t="s">
        <v>669</v>
      </c>
      <c r="H264" s="31">
        <v>0.03</v>
      </c>
      <c r="I264" s="244"/>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7"/>
        <v>0.99990000000000001</v>
      </c>
      <c r="AI264" s="64">
        <v>45017</v>
      </c>
      <c r="AJ264" s="62">
        <v>45260</v>
      </c>
      <c r="AK264" s="44" t="s">
        <v>580</v>
      </c>
      <c r="AL264" s="44" t="s">
        <v>45</v>
      </c>
      <c r="AM264" s="43" t="s">
        <v>549</v>
      </c>
      <c r="AN264" s="25" t="s">
        <v>47</v>
      </c>
      <c r="AO264" s="25" t="s">
        <v>57</v>
      </c>
      <c r="AP264" s="25"/>
    </row>
    <row r="265" spans="1:117" ht="102.75" hidden="1" customHeight="1">
      <c r="A265" s="43" t="s">
        <v>40</v>
      </c>
      <c r="B265" s="60" t="s">
        <v>41</v>
      </c>
      <c r="C265" s="76" t="s">
        <v>70</v>
      </c>
      <c r="D265" s="76" t="s">
        <v>70</v>
      </c>
      <c r="E265" s="76" t="s">
        <v>70</v>
      </c>
      <c r="F265" s="44" t="s">
        <v>647</v>
      </c>
      <c r="G265" s="43" t="s">
        <v>581</v>
      </c>
      <c r="H265" s="31">
        <v>0.05</v>
      </c>
      <c r="I265" s="244"/>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7"/>
        <v>1</v>
      </c>
      <c r="AI265" s="64">
        <v>44986</v>
      </c>
      <c r="AJ265" s="62">
        <v>45291</v>
      </c>
      <c r="AK265" s="44" t="s">
        <v>582</v>
      </c>
      <c r="AL265" s="44" t="s">
        <v>45</v>
      </c>
      <c r="AM265" s="43" t="s">
        <v>549</v>
      </c>
      <c r="AN265" s="25" t="s">
        <v>47</v>
      </c>
      <c r="AO265" s="25" t="s">
        <v>57</v>
      </c>
      <c r="AP265" s="25"/>
    </row>
    <row r="266" spans="1:117" s="28" customFormat="1" ht="101.25" hidden="1" customHeight="1">
      <c r="A266" s="43" t="s">
        <v>40</v>
      </c>
      <c r="B266" s="60" t="s">
        <v>41</v>
      </c>
      <c r="C266" s="76" t="s">
        <v>70</v>
      </c>
      <c r="D266" s="76" t="s">
        <v>70</v>
      </c>
      <c r="E266" s="76" t="s">
        <v>70</v>
      </c>
      <c r="F266" s="44" t="s">
        <v>647</v>
      </c>
      <c r="G266" s="43" t="s">
        <v>583</v>
      </c>
      <c r="H266" s="33">
        <v>0.05</v>
      </c>
      <c r="I266" s="244"/>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c r="AP266" s="25"/>
    </row>
    <row r="267" spans="1:117" ht="115.5" hidden="1" customHeight="1">
      <c r="A267" s="43" t="s">
        <v>40</v>
      </c>
      <c r="B267" s="60" t="s">
        <v>203</v>
      </c>
      <c r="C267" s="76" t="s">
        <v>70</v>
      </c>
      <c r="D267" s="60" t="s">
        <v>70</v>
      </c>
      <c r="E267" s="60" t="s">
        <v>70</v>
      </c>
      <c r="F267" s="44" t="s">
        <v>760</v>
      </c>
      <c r="G267" s="43" t="s">
        <v>539</v>
      </c>
      <c r="H267" s="33">
        <v>0.1</v>
      </c>
      <c r="I267" s="245"/>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8">J267+L267+N267+P267+R267+T267+V267+X267+Z267+AB267+AD267+AF267</f>
        <v>1</v>
      </c>
      <c r="AI267" s="64">
        <v>45017</v>
      </c>
      <c r="AJ267" s="64">
        <v>45230</v>
      </c>
      <c r="AK267" s="43" t="s">
        <v>540</v>
      </c>
      <c r="AL267" s="43" t="s">
        <v>541</v>
      </c>
      <c r="AM267" s="43" t="s">
        <v>199</v>
      </c>
      <c r="AN267" s="43" t="s">
        <v>200</v>
      </c>
      <c r="AO267" s="43" t="s">
        <v>200</v>
      </c>
      <c r="AP267" s="4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row>
    <row r="268" spans="1:117" ht="93.75" hidden="1" customHeight="1">
      <c r="A268" s="43" t="s">
        <v>40</v>
      </c>
      <c r="B268" s="60" t="s">
        <v>41</v>
      </c>
      <c r="C268" s="76" t="s">
        <v>70</v>
      </c>
      <c r="D268" s="76" t="s">
        <v>70</v>
      </c>
      <c r="E268" s="76" t="s">
        <v>70</v>
      </c>
      <c r="F268" s="45" t="s">
        <v>648</v>
      </c>
      <c r="G268" s="43" t="s">
        <v>680</v>
      </c>
      <c r="H268" s="33">
        <v>0.5</v>
      </c>
      <c r="I268" s="261">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9">+J268+L268+N268+P268+R268+T268+V268+X268+Z268+AB268+AD268+AF268</f>
        <v>1</v>
      </c>
      <c r="AI268" s="64">
        <v>44928</v>
      </c>
      <c r="AJ268" s="62">
        <v>44957</v>
      </c>
      <c r="AK268" s="44" t="s">
        <v>729</v>
      </c>
      <c r="AL268" s="44" t="s">
        <v>429</v>
      </c>
      <c r="AM268" s="44" t="s">
        <v>525</v>
      </c>
      <c r="AN268" s="25" t="s">
        <v>430</v>
      </c>
      <c r="AO268" s="25" t="s">
        <v>57</v>
      </c>
      <c r="AP268" s="25"/>
    </row>
    <row r="269" spans="1:117" ht="90.75" hidden="1" customHeight="1">
      <c r="A269" s="43" t="s">
        <v>40</v>
      </c>
      <c r="B269" s="60" t="s">
        <v>41</v>
      </c>
      <c r="C269" s="76" t="s">
        <v>70</v>
      </c>
      <c r="D269" s="76" t="s">
        <v>70</v>
      </c>
      <c r="E269" s="76" t="s">
        <v>70</v>
      </c>
      <c r="F269" s="45" t="s">
        <v>676</v>
      </c>
      <c r="G269" s="43" t="s">
        <v>677</v>
      </c>
      <c r="H269" s="33">
        <v>0.5</v>
      </c>
      <c r="I269" s="262"/>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c r="AP269" s="25"/>
    </row>
    <row r="270" spans="1:117" ht="105" hidden="1">
      <c r="A270" s="43" t="s">
        <v>40</v>
      </c>
      <c r="B270" s="60" t="s">
        <v>203</v>
      </c>
      <c r="C270" s="50" t="s">
        <v>70</v>
      </c>
      <c r="D270" s="43" t="s">
        <v>70</v>
      </c>
      <c r="E270" s="43" t="s">
        <v>70</v>
      </c>
      <c r="F270" s="44" t="s">
        <v>653</v>
      </c>
      <c r="G270" s="50" t="s">
        <v>624</v>
      </c>
      <c r="H270" s="33">
        <v>0.3</v>
      </c>
      <c r="I270" s="250">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20">J270+L270+N270+P270+R270+T270+V270+X270+Z270+AB270+AD270+AF270</f>
        <v>1</v>
      </c>
      <c r="AI270" s="62">
        <v>45078</v>
      </c>
      <c r="AJ270" s="64">
        <v>45230</v>
      </c>
      <c r="AK270" s="50" t="s">
        <v>625</v>
      </c>
      <c r="AL270" s="43" t="s">
        <v>698</v>
      </c>
      <c r="AM270" s="43" t="s">
        <v>705</v>
      </c>
      <c r="AN270" s="43" t="s">
        <v>46</v>
      </c>
      <c r="AO270" s="25" t="s">
        <v>47</v>
      </c>
      <c r="AP270" s="25"/>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row>
    <row r="271" spans="1:117" ht="180" hidden="1">
      <c r="A271" s="43" t="s">
        <v>40</v>
      </c>
      <c r="B271" s="60" t="s">
        <v>203</v>
      </c>
      <c r="C271" s="76" t="s">
        <v>70</v>
      </c>
      <c r="D271" s="60" t="s">
        <v>70</v>
      </c>
      <c r="E271" s="60" t="s">
        <v>70</v>
      </c>
      <c r="F271" s="44" t="s">
        <v>653</v>
      </c>
      <c r="G271" s="43" t="s">
        <v>607</v>
      </c>
      <c r="H271" s="33">
        <v>0.05</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5"/>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row>
    <row r="272" spans="1:117" ht="165" hidden="1">
      <c r="A272" s="43" t="s">
        <v>40</v>
      </c>
      <c r="B272" s="60" t="s">
        <v>203</v>
      </c>
      <c r="C272" s="76" t="s">
        <v>70</v>
      </c>
      <c r="D272" s="60" t="s">
        <v>70</v>
      </c>
      <c r="E272" s="60" t="s">
        <v>70</v>
      </c>
      <c r="F272" s="44" t="s">
        <v>653</v>
      </c>
      <c r="G272" s="43" t="s">
        <v>610</v>
      </c>
      <c r="H272" s="33">
        <v>0.05</v>
      </c>
      <c r="I272" s="251"/>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21">J272+L272+N272+P272+R272+T272+V272+X272+Z272+AB272+AD272+AF272</f>
        <v>0.99999999999999978</v>
      </c>
      <c r="AI272" s="64">
        <v>44939</v>
      </c>
      <c r="AJ272" s="64">
        <v>45290</v>
      </c>
      <c r="AK272" s="43" t="s">
        <v>608</v>
      </c>
      <c r="AL272" s="43" t="s">
        <v>287</v>
      </c>
      <c r="AM272" s="43" t="s">
        <v>708</v>
      </c>
      <c r="AN272" s="43" t="s">
        <v>708</v>
      </c>
      <c r="AO272" s="43" t="s">
        <v>160</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row>
    <row r="273" spans="1:117" ht="165" hidden="1">
      <c r="A273" s="43" t="s">
        <v>40</v>
      </c>
      <c r="B273" s="60" t="s">
        <v>203</v>
      </c>
      <c r="C273" s="76" t="s">
        <v>70</v>
      </c>
      <c r="D273" s="60" t="s">
        <v>70</v>
      </c>
      <c r="E273" s="60" t="s">
        <v>70</v>
      </c>
      <c r="F273" s="44" t="s">
        <v>653</v>
      </c>
      <c r="G273" s="43" t="s">
        <v>611</v>
      </c>
      <c r="H273" s="33">
        <v>0.05</v>
      </c>
      <c r="I273" s="251"/>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1"/>
        <v>0.99999999999999978</v>
      </c>
      <c r="AI273" s="64">
        <v>44939</v>
      </c>
      <c r="AJ273" s="64">
        <v>45290</v>
      </c>
      <c r="AK273" s="43" t="s">
        <v>608</v>
      </c>
      <c r="AL273" s="43" t="s">
        <v>429</v>
      </c>
      <c r="AM273" s="43" t="s">
        <v>612</v>
      </c>
      <c r="AN273" s="44" t="s">
        <v>711</v>
      </c>
      <c r="AO273" s="43" t="s">
        <v>430</v>
      </c>
      <c r="AP273" s="4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row>
    <row r="274" spans="1:117" ht="165" hidden="1">
      <c r="A274" s="43" t="s">
        <v>40</v>
      </c>
      <c r="B274" s="60" t="s">
        <v>203</v>
      </c>
      <c r="C274" s="76" t="s">
        <v>70</v>
      </c>
      <c r="D274" s="60" t="s">
        <v>70</v>
      </c>
      <c r="E274" s="60" t="s">
        <v>70</v>
      </c>
      <c r="F274" s="44" t="s">
        <v>653</v>
      </c>
      <c r="G274" s="43" t="s">
        <v>613</v>
      </c>
      <c r="H274" s="33">
        <v>0.02</v>
      </c>
      <c r="I274" s="251"/>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1"/>
        <v>0.99999999999999978</v>
      </c>
      <c r="AI274" s="64">
        <v>44939</v>
      </c>
      <c r="AJ274" s="64">
        <v>45290</v>
      </c>
      <c r="AK274" s="43" t="s">
        <v>608</v>
      </c>
      <c r="AL274" s="50" t="s">
        <v>351</v>
      </c>
      <c r="AM274" s="50" t="s">
        <v>753</v>
      </c>
      <c r="AN274" s="43" t="s">
        <v>614</v>
      </c>
      <c r="AO274" s="43" t="s">
        <v>160</v>
      </c>
      <c r="AP274" s="4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row>
    <row r="275" spans="1:117" ht="180" hidden="1">
      <c r="A275" s="43" t="s">
        <v>40</v>
      </c>
      <c r="B275" s="60" t="s">
        <v>203</v>
      </c>
      <c r="C275" s="76" t="s">
        <v>70</v>
      </c>
      <c r="D275" s="60" t="s">
        <v>70</v>
      </c>
      <c r="E275" s="60" t="s">
        <v>70</v>
      </c>
      <c r="F275" s="44" t="s">
        <v>653</v>
      </c>
      <c r="G275" s="43" t="s">
        <v>615</v>
      </c>
      <c r="H275" s="33">
        <v>0.02</v>
      </c>
      <c r="I275" s="251"/>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1"/>
        <v>0.99999999999999978</v>
      </c>
      <c r="AI275" s="64">
        <v>44939</v>
      </c>
      <c r="AJ275" s="64">
        <v>45290</v>
      </c>
      <c r="AK275" s="43" t="s">
        <v>608</v>
      </c>
      <c r="AL275" s="43" t="s">
        <v>381</v>
      </c>
      <c r="AM275" s="50" t="s">
        <v>382</v>
      </c>
      <c r="AN275" s="43" t="s">
        <v>713</v>
      </c>
      <c r="AO275" s="43" t="s">
        <v>160</v>
      </c>
      <c r="AP275" s="4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row>
    <row r="276" spans="1:117" ht="134.1" hidden="1" customHeight="1">
      <c r="A276" s="43" t="s">
        <v>40</v>
      </c>
      <c r="B276" s="60" t="s">
        <v>203</v>
      </c>
      <c r="C276" s="76" t="s">
        <v>70</v>
      </c>
      <c r="D276" s="60" t="s">
        <v>70</v>
      </c>
      <c r="E276" s="60" t="s">
        <v>70</v>
      </c>
      <c r="F276" s="44" t="s">
        <v>653</v>
      </c>
      <c r="G276" s="43" t="s">
        <v>616</v>
      </c>
      <c r="H276" s="33">
        <v>0.05</v>
      </c>
      <c r="I276" s="251"/>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1"/>
        <v>0.99999999999999978</v>
      </c>
      <c r="AI276" s="64">
        <v>44939</v>
      </c>
      <c r="AJ276" s="64">
        <v>45290</v>
      </c>
      <c r="AK276" s="43" t="s">
        <v>608</v>
      </c>
      <c r="AL276" s="43" t="s">
        <v>402</v>
      </c>
      <c r="AM276" s="43" t="s">
        <v>709</v>
      </c>
      <c r="AN276" s="25" t="s">
        <v>403</v>
      </c>
      <c r="AO276" s="43" t="s">
        <v>160</v>
      </c>
      <c r="AP276" s="43"/>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row>
    <row r="277" spans="1:117" ht="165" hidden="1">
      <c r="A277" s="43" t="s">
        <v>40</v>
      </c>
      <c r="B277" s="60" t="s">
        <v>203</v>
      </c>
      <c r="C277" s="76" t="s">
        <v>70</v>
      </c>
      <c r="D277" s="60" t="s">
        <v>70</v>
      </c>
      <c r="E277" s="60" t="s">
        <v>70</v>
      </c>
      <c r="F277" s="44" t="s">
        <v>653</v>
      </c>
      <c r="G277" s="43" t="s">
        <v>617</v>
      </c>
      <c r="H277" s="33">
        <v>0.02</v>
      </c>
      <c r="I277" s="251"/>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1"/>
        <v>0.99999999999999978</v>
      </c>
      <c r="AI277" s="64">
        <v>44939</v>
      </c>
      <c r="AJ277" s="64">
        <v>45290</v>
      </c>
      <c r="AK277" s="43" t="s">
        <v>608</v>
      </c>
      <c r="AL277" s="43" t="s">
        <v>618</v>
      </c>
      <c r="AM277" s="43" t="s">
        <v>207</v>
      </c>
      <c r="AN277" s="25" t="s">
        <v>712</v>
      </c>
      <c r="AO277" s="25" t="s">
        <v>57</v>
      </c>
      <c r="AP277" s="25"/>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row>
    <row r="278" spans="1:117" ht="156" hidden="1" customHeight="1">
      <c r="A278" s="43" t="s">
        <v>40</v>
      </c>
      <c r="B278" s="60" t="s">
        <v>203</v>
      </c>
      <c r="C278" s="76" t="s">
        <v>70</v>
      </c>
      <c r="D278" s="60" t="s">
        <v>70</v>
      </c>
      <c r="E278" s="60" t="s">
        <v>70</v>
      </c>
      <c r="F278" s="44" t="s">
        <v>653</v>
      </c>
      <c r="G278" s="43" t="s">
        <v>619</v>
      </c>
      <c r="H278" s="33">
        <v>0.02</v>
      </c>
      <c r="I278" s="251"/>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1"/>
        <v>0.99999999999999978</v>
      </c>
      <c r="AI278" s="64">
        <v>44939</v>
      </c>
      <c r="AJ278" s="64">
        <v>45290</v>
      </c>
      <c r="AK278" s="43" t="s">
        <v>608</v>
      </c>
      <c r="AL278" s="43" t="s">
        <v>239</v>
      </c>
      <c r="AM278" s="44" t="s">
        <v>240</v>
      </c>
      <c r="AN278" s="43" t="s">
        <v>241</v>
      </c>
      <c r="AO278" s="25" t="s">
        <v>57</v>
      </c>
      <c r="AP278" s="25"/>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row>
    <row r="279" spans="1:117" ht="165" hidden="1">
      <c r="A279" s="43" t="s">
        <v>40</v>
      </c>
      <c r="B279" s="60" t="s">
        <v>203</v>
      </c>
      <c r="C279" s="76" t="s">
        <v>70</v>
      </c>
      <c r="D279" s="60" t="s">
        <v>70</v>
      </c>
      <c r="E279" s="60" t="s">
        <v>70</v>
      </c>
      <c r="F279" s="44" t="s">
        <v>653</v>
      </c>
      <c r="G279" s="43" t="s">
        <v>620</v>
      </c>
      <c r="H279" s="33">
        <v>0.02</v>
      </c>
      <c r="I279" s="251"/>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21"/>
        <v>0.99999999999999978</v>
      </c>
      <c r="AI279" s="64">
        <v>44939</v>
      </c>
      <c r="AJ279" s="64">
        <v>45290</v>
      </c>
      <c r="AK279" s="43" t="s">
        <v>608</v>
      </c>
      <c r="AL279" s="43" t="s">
        <v>221</v>
      </c>
      <c r="AM279" s="43" t="s">
        <v>222</v>
      </c>
      <c r="AN279" s="43" t="s">
        <v>223</v>
      </c>
      <c r="AO279" s="25" t="s">
        <v>57</v>
      </c>
      <c r="AP279" s="25"/>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row>
    <row r="280" spans="1:117" ht="126" hidden="1" customHeight="1">
      <c r="A280" s="43" t="s">
        <v>40</v>
      </c>
      <c r="B280" s="60" t="s">
        <v>41</v>
      </c>
      <c r="C280" s="76" t="s">
        <v>70</v>
      </c>
      <c r="D280" s="76" t="s">
        <v>70</v>
      </c>
      <c r="E280" s="76" t="s">
        <v>70</v>
      </c>
      <c r="F280" s="45" t="s">
        <v>652</v>
      </c>
      <c r="G280" s="43" t="s">
        <v>598</v>
      </c>
      <c r="H280" s="33">
        <v>0.1</v>
      </c>
      <c r="I280" s="251"/>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4" si="22">+J280+L280+N280+P280+R280+T280+V280+X280+Z280+AB280+AD280+AF280</f>
        <v>1</v>
      </c>
      <c r="AI280" s="79">
        <v>45200</v>
      </c>
      <c r="AJ280" s="79">
        <v>45260</v>
      </c>
      <c r="AK280" s="44" t="s">
        <v>599</v>
      </c>
      <c r="AL280" s="43" t="s">
        <v>698</v>
      </c>
      <c r="AM280" s="43" t="s">
        <v>705</v>
      </c>
      <c r="AN280" s="25" t="s">
        <v>47</v>
      </c>
      <c r="AO280" s="25" t="s">
        <v>57</v>
      </c>
      <c r="AP280" s="25"/>
    </row>
    <row r="281" spans="1:117" ht="102" hidden="1" customHeight="1">
      <c r="A281" s="43" t="s">
        <v>40</v>
      </c>
      <c r="B281" s="60" t="s">
        <v>41</v>
      </c>
      <c r="C281" s="76" t="s">
        <v>70</v>
      </c>
      <c r="D281" s="76" t="s">
        <v>70</v>
      </c>
      <c r="E281" s="76" t="s">
        <v>70</v>
      </c>
      <c r="F281" s="44" t="s">
        <v>681</v>
      </c>
      <c r="G281" s="43" t="s">
        <v>566</v>
      </c>
      <c r="H281" s="31">
        <v>0.1</v>
      </c>
      <c r="I281" s="251"/>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2"/>
        <v>0.99999999999999978</v>
      </c>
      <c r="AI281" s="64">
        <v>44928</v>
      </c>
      <c r="AJ281" s="62">
        <v>45291</v>
      </c>
      <c r="AK281" s="43" t="s">
        <v>567</v>
      </c>
      <c r="AL281" s="44" t="s">
        <v>699</v>
      </c>
      <c r="AM281" s="25" t="s">
        <v>715</v>
      </c>
      <c r="AN281" s="25" t="s">
        <v>714</v>
      </c>
      <c r="AO281" s="25" t="s">
        <v>57</v>
      </c>
      <c r="AP281" s="25"/>
    </row>
    <row r="282" spans="1:117" ht="102" hidden="1" customHeight="1">
      <c r="A282" s="43" t="s">
        <v>40</v>
      </c>
      <c r="B282" s="60" t="s">
        <v>41</v>
      </c>
      <c r="C282" s="76" t="s">
        <v>70</v>
      </c>
      <c r="D282" s="76" t="s">
        <v>70</v>
      </c>
      <c r="E282" s="76" t="s">
        <v>70</v>
      </c>
      <c r="F282" s="44" t="s">
        <v>682</v>
      </c>
      <c r="G282" s="43" t="s">
        <v>691</v>
      </c>
      <c r="H282" s="31">
        <v>0.1</v>
      </c>
      <c r="I282" s="251"/>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2"/>
        <v>0.99990000000000001</v>
      </c>
      <c r="AI282" s="64">
        <v>45017</v>
      </c>
      <c r="AJ282" s="62">
        <v>45291</v>
      </c>
      <c r="AK282" s="43" t="s">
        <v>731</v>
      </c>
      <c r="AL282" s="44" t="s">
        <v>732</v>
      </c>
      <c r="AM282" s="25" t="s">
        <v>733</v>
      </c>
      <c r="AN282" s="25" t="s">
        <v>47</v>
      </c>
      <c r="AO282" s="25" t="s">
        <v>57</v>
      </c>
      <c r="AP282" s="25"/>
    </row>
    <row r="283" spans="1:117" ht="102" hidden="1" customHeight="1">
      <c r="A283" s="43" t="s">
        <v>40</v>
      </c>
      <c r="B283" s="60" t="s">
        <v>41</v>
      </c>
      <c r="C283" s="76" t="s">
        <v>70</v>
      </c>
      <c r="D283" s="76" t="s">
        <v>70</v>
      </c>
      <c r="E283" s="76" t="s">
        <v>70</v>
      </c>
      <c r="F283" s="44" t="s">
        <v>683</v>
      </c>
      <c r="G283" s="43" t="s">
        <v>734</v>
      </c>
      <c r="H283" s="31">
        <v>0.1</v>
      </c>
      <c r="I283" s="25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2"/>
        <v>1</v>
      </c>
      <c r="AI283" s="64">
        <v>45261</v>
      </c>
      <c r="AJ283" s="62">
        <v>45291</v>
      </c>
      <c r="AK283" s="43" t="s">
        <v>735</v>
      </c>
      <c r="AL283" s="43" t="s">
        <v>698</v>
      </c>
      <c r="AM283" s="43" t="s">
        <v>705</v>
      </c>
      <c r="AN283" s="25" t="s">
        <v>47</v>
      </c>
      <c r="AO283" s="25" t="s">
        <v>57</v>
      </c>
      <c r="AP283" s="25"/>
    </row>
    <row r="284" spans="1:117" ht="102" customHeight="1">
      <c r="A284" s="43" t="s">
        <v>40</v>
      </c>
      <c r="B284" s="60" t="s">
        <v>41</v>
      </c>
      <c r="C284" s="76" t="s">
        <v>70</v>
      </c>
      <c r="D284" s="76" t="s">
        <v>70</v>
      </c>
      <c r="E284" s="76" t="s">
        <v>70</v>
      </c>
      <c r="F284" s="44" t="s">
        <v>684</v>
      </c>
      <c r="G284" s="43" t="s">
        <v>692</v>
      </c>
      <c r="H284" s="31">
        <v>0.5</v>
      </c>
      <c r="I284" s="102"/>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ref="AH284" si="23">+J284+L284+N284+P284+R284+T284+V284+X284+Z284+AB284+AD284+AF284</f>
        <v>1</v>
      </c>
      <c r="AI284" s="64">
        <v>45047</v>
      </c>
      <c r="AJ284" s="62">
        <v>45107</v>
      </c>
      <c r="AK284" s="43" t="s">
        <v>736</v>
      </c>
      <c r="AL284" s="44" t="s">
        <v>55</v>
      </c>
      <c r="AM284" s="25" t="s">
        <v>745</v>
      </c>
      <c r="AN284" s="25" t="s">
        <v>56</v>
      </c>
      <c r="AO284" s="25" t="s">
        <v>57</v>
      </c>
      <c r="AP284" s="311" t="s">
        <v>843</v>
      </c>
    </row>
    <row r="285" spans="1:117" s="38" customFormat="1" ht="102" customHeight="1">
      <c r="A285" s="106" t="s">
        <v>40</v>
      </c>
      <c r="B285" s="107" t="s">
        <v>41</v>
      </c>
      <c r="C285" s="132" t="s">
        <v>70</v>
      </c>
      <c r="D285" s="132" t="s">
        <v>70</v>
      </c>
      <c r="E285" s="132" t="s">
        <v>70</v>
      </c>
      <c r="F285" s="108" t="s">
        <v>684</v>
      </c>
      <c r="G285" s="106" t="s">
        <v>692</v>
      </c>
      <c r="H285" s="109">
        <v>0.5</v>
      </c>
      <c r="I285" s="261">
        <f>+H285+H286</f>
        <v>1</v>
      </c>
      <c r="J285" s="109"/>
      <c r="K285" s="109"/>
      <c r="L285" s="109"/>
      <c r="M285" s="109"/>
      <c r="N285" s="109"/>
      <c r="O285" s="109"/>
      <c r="P285" s="109"/>
      <c r="Q285" s="109"/>
      <c r="R285" s="130">
        <v>0.4</v>
      </c>
      <c r="S285" s="130"/>
      <c r="T285" s="130">
        <v>0.2</v>
      </c>
      <c r="U285" s="130"/>
      <c r="V285" s="130">
        <v>0.2</v>
      </c>
      <c r="W285" s="130"/>
      <c r="X285" s="130">
        <v>0.2</v>
      </c>
      <c r="Y285" s="109"/>
      <c r="Z285" s="109"/>
      <c r="AA285" s="109"/>
      <c r="AB285" s="109"/>
      <c r="AC285" s="109"/>
      <c r="AD285" s="109"/>
      <c r="AE285" s="109"/>
      <c r="AF285" s="109"/>
      <c r="AG285" s="109"/>
      <c r="AH285" s="109">
        <f t="shared" si="22"/>
        <v>1</v>
      </c>
      <c r="AI285" s="112">
        <v>45047</v>
      </c>
      <c r="AJ285" s="155">
        <v>45168</v>
      </c>
      <c r="AK285" s="106" t="s">
        <v>736</v>
      </c>
      <c r="AL285" s="108" t="s">
        <v>55</v>
      </c>
      <c r="AM285" s="114" t="s">
        <v>745</v>
      </c>
      <c r="AN285" s="114" t="s">
        <v>56</v>
      </c>
      <c r="AO285" s="114" t="s">
        <v>57</v>
      </c>
      <c r="AP285" s="312"/>
    </row>
    <row r="286" spans="1:117" ht="102" hidden="1" customHeight="1">
      <c r="A286" s="43" t="s">
        <v>40</v>
      </c>
      <c r="B286" s="60" t="s">
        <v>41</v>
      </c>
      <c r="C286" s="76" t="s">
        <v>70</v>
      </c>
      <c r="D286" s="76" t="s">
        <v>70</v>
      </c>
      <c r="E286" s="76" t="s">
        <v>70</v>
      </c>
      <c r="F286" s="44" t="s">
        <v>685</v>
      </c>
      <c r="G286" s="43" t="s">
        <v>693</v>
      </c>
      <c r="H286" s="31">
        <v>0.5</v>
      </c>
      <c r="I286" s="263"/>
      <c r="J286" s="31"/>
      <c r="K286" s="31"/>
      <c r="L286" s="31"/>
      <c r="M286" s="31"/>
      <c r="N286" s="31"/>
      <c r="O286" s="31"/>
      <c r="P286" s="31"/>
      <c r="Q286" s="31"/>
      <c r="R286" s="31"/>
      <c r="S286" s="31"/>
      <c r="T286" s="31"/>
      <c r="U286" s="31"/>
      <c r="V286" s="31">
        <v>0.5</v>
      </c>
      <c r="W286" s="31"/>
      <c r="X286" s="31"/>
      <c r="Y286" s="31"/>
      <c r="Z286" s="31"/>
      <c r="AA286" s="31"/>
      <c r="AB286" s="31"/>
      <c r="AC286" s="31"/>
      <c r="AD286" s="31">
        <v>0.5</v>
      </c>
      <c r="AE286" s="31"/>
      <c r="AF286" s="31"/>
      <c r="AG286" s="31"/>
      <c r="AH286" s="31">
        <f t="shared" si="22"/>
        <v>1</v>
      </c>
      <c r="AI286" s="64">
        <v>45108</v>
      </c>
      <c r="AJ286" s="62">
        <v>45260</v>
      </c>
      <c r="AK286" s="43" t="s">
        <v>737</v>
      </c>
      <c r="AL286" s="44" t="s">
        <v>463</v>
      </c>
      <c r="AM286" s="25" t="s">
        <v>465</v>
      </c>
      <c r="AN286" s="25" t="s">
        <v>811</v>
      </c>
      <c r="AO286" s="25" t="s">
        <v>57</v>
      </c>
      <c r="AP286" s="25"/>
    </row>
    <row r="287" spans="1:117" ht="77.25" hidden="1">
      <c r="A287" s="43" t="s">
        <v>40</v>
      </c>
      <c r="B287" s="60" t="s">
        <v>41</v>
      </c>
      <c r="C287" s="76" t="s">
        <v>70</v>
      </c>
      <c r="D287" s="76" t="s">
        <v>70</v>
      </c>
      <c r="E287" s="76" t="s">
        <v>70</v>
      </c>
      <c r="F287" s="44" t="s">
        <v>638</v>
      </c>
      <c r="G287" s="43" t="s">
        <v>542</v>
      </c>
      <c r="H287" s="33">
        <v>0.1</v>
      </c>
      <c r="I287" s="261">
        <f>+H287+H288+H289+H290+H291+H292+H293+H294</f>
        <v>0.99999999999999989</v>
      </c>
      <c r="J287" s="31"/>
      <c r="K287" s="31"/>
      <c r="L287" s="31"/>
      <c r="M287" s="31"/>
      <c r="N287" s="31">
        <v>0.5</v>
      </c>
      <c r="O287" s="31"/>
      <c r="P287" s="31">
        <v>0.5</v>
      </c>
      <c r="Q287" s="31"/>
      <c r="R287" s="31"/>
      <c r="S287" s="31"/>
      <c r="T287" s="31"/>
      <c r="U287" s="31"/>
      <c r="V287" s="31"/>
      <c r="W287" s="31"/>
      <c r="X287" s="31"/>
      <c r="Y287" s="31"/>
      <c r="Z287" s="31"/>
      <c r="AA287" s="31"/>
      <c r="AB287" s="31"/>
      <c r="AC287" s="31"/>
      <c r="AD287" s="31"/>
      <c r="AE287" s="31"/>
      <c r="AF287" s="31"/>
      <c r="AG287" s="31"/>
      <c r="AH287" s="31">
        <f t="shared" si="22"/>
        <v>1</v>
      </c>
      <c r="AI287" s="64">
        <v>44986</v>
      </c>
      <c r="AJ287" s="62">
        <v>45046</v>
      </c>
      <c r="AK287" s="43" t="s">
        <v>543</v>
      </c>
      <c r="AL287" s="44" t="s">
        <v>45</v>
      </c>
      <c r="AM287" s="44" t="s">
        <v>707</v>
      </c>
      <c r="AN287" s="25" t="s">
        <v>47</v>
      </c>
      <c r="AO287" s="25" t="s">
        <v>57</v>
      </c>
      <c r="AP287" s="25"/>
    </row>
    <row r="288" spans="1:117" ht="77.25" hidden="1">
      <c r="A288" s="43" t="s">
        <v>40</v>
      </c>
      <c r="B288" s="60" t="s">
        <v>41</v>
      </c>
      <c r="C288" s="76" t="s">
        <v>70</v>
      </c>
      <c r="D288" s="76" t="s">
        <v>70</v>
      </c>
      <c r="E288" s="76" t="s">
        <v>70</v>
      </c>
      <c r="F288" s="44" t="s">
        <v>638</v>
      </c>
      <c r="G288" s="43" t="s">
        <v>666</v>
      </c>
      <c r="H288" s="33">
        <v>0.1</v>
      </c>
      <c r="I288" s="262"/>
      <c r="J288" s="31"/>
      <c r="K288" s="31"/>
      <c r="L288" s="31">
        <v>1</v>
      </c>
      <c r="M288" s="31"/>
      <c r="N288" s="31"/>
      <c r="O288" s="31"/>
      <c r="P288" s="31"/>
      <c r="Q288" s="31"/>
      <c r="R288" s="31"/>
      <c r="S288" s="31"/>
      <c r="T288" s="31"/>
      <c r="U288" s="31"/>
      <c r="V288" s="31"/>
      <c r="W288" s="31"/>
      <c r="X288" s="31"/>
      <c r="Y288" s="31"/>
      <c r="Z288" s="31"/>
      <c r="AA288" s="31"/>
      <c r="AB288" s="31"/>
      <c r="AC288" s="31"/>
      <c r="AD288" s="31"/>
      <c r="AE288" s="31"/>
      <c r="AF288" s="31"/>
      <c r="AG288" s="31"/>
      <c r="AH288" s="31">
        <f t="shared" si="22"/>
        <v>1</v>
      </c>
      <c r="AI288" s="64">
        <v>44958</v>
      </c>
      <c r="AJ288" s="62">
        <v>44985</v>
      </c>
      <c r="AK288" s="43" t="s">
        <v>545</v>
      </c>
      <c r="AL288" s="44" t="s">
        <v>45</v>
      </c>
      <c r="AM288" s="44" t="s">
        <v>707</v>
      </c>
      <c r="AN288" s="25" t="s">
        <v>47</v>
      </c>
      <c r="AO288" s="25" t="s">
        <v>57</v>
      </c>
      <c r="AP288" s="25"/>
    </row>
    <row r="289" spans="1:42" ht="77.25" hidden="1">
      <c r="A289" s="43" t="s">
        <v>40</v>
      </c>
      <c r="B289" s="60" t="s">
        <v>41</v>
      </c>
      <c r="C289" s="76" t="s">
        <v>70</v>
      </c>
      <c r="D289" s="76" t="s">
        <v>70</v>
      </c>
      <c r="E289" s="76" t="s">
        <v>70</v>
      </c>
      <c r="F289" s="44" t="s">
        <v>638</v>
      </c>
      <c r="G289" s="43" t="s">
        <v>667</v>
      </c>
      <c r="H289" s="33">
        <v>0.1</v>
      </c>
      <c r="I289" s="262"/>
      <c r="J289" s="31"/>
      <c r="K289" s="31"/>
      <c r="L289" s="31">
        <v>0.15</v>
      </c>
      <c r="M289" s="31"/>
      <c r="N289" s="31"/>
      <c r="O289" s="31"/>
      <c r="P289" s="31">
        <v>0.15</v>
      </c>
      <c r="Q289" s="31"/>
      <c r="R289" s="31"/>
      <c r="S289" s="31"/>
      <c r="T289" s="31">
        <v>0.15</v>
      </c>
      <c r="U289" s="31"/>
      <c r="V289" s="31"/>
      <c r="W289" s="31"/>
      <c r="X289" s="31">
        <v>0.15</v>
      </c>
      <c r="Y289" s="31"/>
      <c r="Z289" s="31"/>
      <c r="AA289" s="31"/>
      <c r="AB289" s="31">
        <v>0.15</v>
      </c>
      <c r="AC289" s="31"/>
      <c r="AD289" s="31"/>
      <c r="AE289" s="31"/>
      <c r="AF289" s="31">
        <v>0.25</v>
      </c>
      <c r="AG289" s="31"/>
      <c r="AH289" s="31">
        <f t="shared" si="22"/>
        <v>1</v>
      </c>
      <c r="AI289" s="64">
        <v>44958</v>
      </c>
      <c r="AJ289" s="62">
        <v>45291</v>
      </c>
      <c r="AK289" s="43" t="s">
        <v>727</v>
      </c>
      <c r="AL289" s="44" t="s">
        <v>45</v>
      </c>
      <c r="AM289" s="44" t="s">
        <v>707</v>
      </c>
      <c r="AN289" s="25" t="s">
        <v>47</v>
      </c>
      <c r="AO289" s="25" t="s">
        <v>57</v>
      </c>
      <c r="AP289" s="25"/>
    </row>
    <row r="290" spans="1:42" s="28" customFormat="1" ht="77.25" hidden="1">
      <c r="A290" s="43" t="s">
        <v>40</v>
      </c>
      <c r="B290" s="60" t="s">
        <v>41</v>
      </c>
      <c r="C290" s="76" t="s">
        <v>70</v>
      </c>
      <c r="D290" s="76" t="s">
        <v>70</v>
      </c>
      <c r="E290" s="76" t="s">
        <v>70</v>
      </c>
      <c r="F290" s="44" t="s">
        <v>638</v>
      </c>
      <c r="G290" s="44" t="s">
        <v>546</v>
      </c>
      <c r="H290" s="31">
        <v>0.2</v>
      </c>
      <c r="I290" s="262"/>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 t="shared" si="22"/>
        <v>1</v>
      </c>
      <c r="AI290" s="64">
        <v>44986</v>
      </c>
      <c r="AJ290" s="62">
        <v>45291</v>
      </c>
      <c r="AK290" s="26" t="s">
        <v>547</v>
      </c>
      <c r="AL290" s="44" t="s">
        <v>94</v>
      </c>
      <c r="AM290" s="44" t="s">
        <v>95</v>
      </c>
      <c r="AN290" s="25" t="s">
        <v>47</v>
      </c>
      <c r="AO290" s="25" t="s">
        <v>57</v>
      </c>
      <c r="AP290" s="25"/>
    </row>
    <row r="291" spans="1:42" ht="102" hidden="1" customHeight="1">
      <c r="A291" s="43" t="s">
        <v>40</v>
      </c>
      <c r="B291" s="60" t="s">
        <v>41</v>
      </c>
      <c r="C291" s="76" t="s">
        <v>70</v>
      </c>
      <c r="D291" s="76" t="s">
        <v>70</v>
      </c>
      <c r="E291" s="76" t="s">
        <v>70</v>
      </c>
      <c r="F291" s="44" t="s">
        <v>686</v>
      </c>
      <c r="G291" s="43" t="s">
        <v>696</v>
      </c>
      <c r="H291" s="31">
        <v>0.2</v>
      </c>
      <c r="I291" s="262"/>
      <c r="J291" s="31"/>
      <c r="K291" s="31"/>
      <c r="L291" s="31"/>
      <c r="M291" s="31"/>
      <c r="N291" s="31"/>
      <c r="O291" s="31"/>
      <c r="P291" s="31">
        <v>0.33329999999999999</v>
      </c>
      <c r="Q291" s="31"/>
      <c r="R291" s="31"/>
      <c r="S291" s="31"/>
      <c r="T291" s="31"/>
      <c r="U291" s="31"/>
      <c r="V291" s="31"/>
      <c r="W291" s="31"/>
      <c r="X291" s="31">
        <v>0.33329999999999999</v>
      </c>
      <c r="Y291" s="31"/>
      <c r="Z291" s="31"/>
      <c r="AA291" s="31"/>
      <c r="AB291" s="31"/>
      <c r="AC291" s="31"/>
      <c r="AD291" s="31"/>
      <c r="AE291" s="31"/>
      <c r="AF291" s="31">
        <v>0.33329999999999999</v>
      </c>
      <c r="AG291" s="31"/>
      <c r="AH291" s="31">
        <f t="shared" si="22"/>
        <v>0.99990000000000001</v>
      </c>
      <c r="AI291" s="64">
        <v>45017</v>
      </c>
      <c r="AJ291" s="62">
        <v>45275</v>
      </c>
      <c r="AK291" s="43" t="s">
        <v>738</v>
      </c>
      <c r="AL291" s="44" t="s">
        <v>45</v>
      </c>
      <c r="AM291" s="44" t="s">
        <v>707</v>
      </c>
      <c r="AN291" s="25" t="s">
        <v>47</v>
      </c>
      <c r="AO291" s="25" t="s">
        <v>57</v>
      </c>
      <c r="AP291" s="25"/>
    </row>
    <row r="292" spans="1:42" ht="102" hidden="1" customHeight="1">
      <c r="A292" s="43" t="s">
        <v>40</v>
      </c>
      <c r="B292" s="60" t="s">
        <v>41</v>
      </c>
      <c r="C292" s="76" t="s">
        <v>70</v>
      </c>
      <c r="D292" s="76" t="s">
        <v>70</v>
      </c>
      <c r="E292" s="76" t="s">
        <v>70</v>
      </c>
      <c r="F292" s="44" t="s">
        <v>687</v>
      </c>
      <c r="G292" s="43" t="s">
        <v>695</v>
      </c>
      <c r="H292" s="31">
        <v>0.1</v>
      </c>
      <c r="I292" s="262"/>
      <c r="J292" s="31"/>
      <c r="K292" s="31"/>
      <c r="L292" s="31"/>
      <c r="M292" s="31"/>
      <c r="N292" s="31">
        <v>0.25</v>
      </c>
      <c r="O292" s="31"/>
      <c r="P292" s="31"/>
      <c r="Q292" s="31"/>
      <c r="R292" s="31"/>
      <c r="S292" s="31"/>
      <c r="T292" s="31">
        <v>0.25</v>
      </c>
      <c r="U292" s="31"/>
      <c r="V292" s="56"/>
      <c r="W292" s="31"/>
      <c r="X292" s="31"/>
      <c r="Y292" s="31"/>
      <c r="Z292" s="31">
        <v>0.25</v>
      </c>
      <c r="AA292" s="31"/>
      <c r="AB292" s="56"/>
      <c r="AC292" s="31"/>
      <c r="AD292" s="31"/>
      <c r="AE292" s="31"/>
      <c r="AF292" s="31">
        <v>0.25</v>
      </c>
      <c r="AG292" s="31"/>
      <c r="AH292" s="31">
        <f>+J292+L292+N292+P292+R292+T292+V292+X292+Z292+AB292+AD292+AF292</f>
        <v>1</v>
      </c>
      <c r="AI292" s="64">
        <v>44986</v>
      </c>
      <c r="AJ292" s="62">
        <v>45291</v>
      </c>
      <c r="AK292" s="43" t="s">
        <v>739</v>
      </c>
      <c r="AL292" s="44" t="s">
        <v>45</v>
      </c>
      <c r="AM292" s="44" t="s">
        <v>707</v>
      </c>
      <c r="AN292" s="25" t="s">
        <v>47</v>
      </c>
      <c r="AO292" s="25" t="s">
        <v>57</v>
      </c>
      <c r="AP292" s="25"/>
    </row>
    <row r="293" spans="1:42" ht="102" hidden="1" customHeight="1">
      <c r="A293" s="43" t="s">
        <v>40</v>
      </c>
      <c r="B293" s="60" t="s">
        <v>41</v>
      </c>
      <c r="C293" s="76" t="s">
        <v>70</v>
      </c>
      <c r="D293" s="76" t="s">
        <v>70</v>
      </c>
      <c r="E293" s="76" t="s">
        <v>70</v>
      </c>
      <c r="F293" s="44" t="s">
        <v>688</v>
      </c>
      <c r="G293" s="43" t="s">
        <v>761</v>
      </c>
      <c r="H293" s="31">
        <v>0.1</v>
      </c>
      <c r="I293" s="262"/>
      <c r="J293" s="31"/>
      <c r="K293" s="31"/>
      <c r="L293" s="31"/>
      <c r="M293" s="31"/>
      <c r="N293" s="31"/>
      <c r="O293" s="31"/>
      <c r="P293" s="31"/>
      <c r="Q293" s="31"/>
      <c r="R293" s="31"/>
      <c r="S293" s="31"/>
      <c r="T293" s="31">
        <v>1</v>
      </c>
      <c r="U293" s="31"/>
      <c r="V293" s="31"/>
      <c r="W293" s="31"/>
      <c r="X293" s="31"/>
      <c r="Y293" s="31"/>
      <c r="Z293" s="31"/>
      <c r="AA293" s="31"/>
      <c r="AB293" s="31"/>
      <c r="AC293" s="31"/>
      <c r="AD293" s="31"/>
      <c r="AE293" s="31"/>
      <c r="AF293" s="31"/>
      <c r="AG293" s="31"/>
      <c r="AH293" s="31">
        <f t="shared" si="22"/>
        <v>1</v>
      </c>
      <c r="AI293" s="64">
        <v>45078</v>
      </c>
      <c r="AJ293" s="62">
        <v>45107</v>
      </c>
      <c r="AK293" s="43" t="s">
        <v>740</v>
      </c>
      <c r="AL293" s="44" t="s">
        <v>45</v>
      </c>
      <c r="AM293" s="44" t="s">
        <v>707</v>
      </c>
      <c r="AN293" s="25" t="s">
        <v>47</v>
      </c>
      <c r="AO293" s="25" t="s">
        <v>57</v>
      </c>
      <c r="AP293" s="25"/>
    </row>
    <row r="294" spans="1:42" ht="102" hidden="1" customHeight="1">
      <c r="A294" s="43" t="s">
        <v>40</v>
      </c>
      <c r="B294" s="60" t="s">
        <v>41</v>
      </c>
      <c r="C294" s="76" t="s">
        <v>70</v>
      </c>
      <c r="D294" s="76" t="s">
        <v>70</v>
      </c>
      <c r="E294" s="76" t="s">
        <v>70</v>
      </c>
      <c r="F294" s="44" t="s">
        <v>689</v>
      </c>
      <c r="G294" s="43" t="s">
        <v>694</v>
      </c>
      <c r="H294" s="31">
        <v>0.1</v>
      </c>
      <c r="I294" s="263"/>
      <c r="J294" s="31"/>
      <c r="K294" s="31"/>
      <c r="L294" s="31"/>
      <c r="M294" s="31"/>
      <c r="N294" s="31"/>
      <c r="O294" s="31"/>
      <c r="P294" s="31"/>
      <c r="Q294" s="31"/>
      <c r="R294" s="31"/>
      <c r="S294" s="31"/>
      <c r="T294" s="31"/>
      <c r="U294" s="31"/>
      <c r="V294" s="31">
        <v>1</v>
      </c>
      <c r="W294" s="31"/>
      <c r="X294" s="31"/>
      <c r="Y294" s="31"/>
      <c r="Z294" s="31"/>
      <c r="AA294" s="31"/>
      <c r="AB294" s="31"/>
      <c r="AC294" s="31"/>
      <c r="AD294" s="31"/>
      <c r="AE294" s="31"/>
      <c r="AF294" s="31"/>
      <c r="AG294" s="31"/>
      <c r="AH294" s="31">
        <f t="shared" si="22"/>
        <v>1</v>
      </c>
      <c r="AI294" s="64">
        <v>45108</v>
      </c>
      <c r="AJ294" s="62">
        <v>45138</v>
      </c>
      <c r="AK294" s="43" t="s">
        <v>741</v>
      </c>
      <c r="AL294" s="44" t="s">
        <v>55</v>
      </c>
      <c r="AM294" s="44" t="s">
        <v>745</v>
      </c>
      <c r="AN294" s="25" t="s">
        <v>56</v>
      </c>
      <c r="AO294" s="25" t="s">
        <v>57</v>
      </c>
      <c r="AP294" s="25"/>
    </row>
    <row r="295" spans="1:42" ht="77.25" hidden="1">
      <c r="A295" s="43" t="s">
        <v>40</v>
      </c>
      <c r="B295" s="60" t="s">
        <v>41</v>
      </c>
      <c r="C295" s="76" t="s">
        <v>70</v>
      </c>
      <c r="D295" s="76" t="s">
        <v>70</v>
      </c>
      <c r="E295" s="76" t="s">
        <v>70</v>
      </c>
      <c r="F295" s="44" t="s">
        <v>690</v>
      </c>
      <c r="G295" s="43" t="s">
        <v>523</v>
      </c>
      <c r="H295" s="33">
        <v>0.1</v>
      </c>
      <c r="I295" s="243">
        <f>+H295+H296+H297+H298+H299+H300</f>
        <v>1</v>
      </c>
      <c r="J295" s="31"/>
      <c r="K295" s="31"/>
      <c r="L295" s="31">
        <v>0.33329999999999999</v>
      </c>
      <c r="M295" s="31"/>
      <c r="N295" s="31"/>
      <c r="O295" s="31"/>
      <c r="P295" s="31"/>
      <c r="Q295" s="31"/>
      <c r="R295" s="31"/>
      <c r="S295" s="31"/>
      <c r="T295" s="31"/>
      <c r="U295" s="31"/>
      <c r="V295" s="31">
        <v>0.33329999999999999</v>
      </c>
      <c r="W295" s="31"/>
      <c r="X295" s="31"/>
      <c r="Y295" s="31"/>
      <c r="Z295" s="31"/>
      <c r="AA295" s="31"/>
      <c r="AB295" s="31"/>
      <c r="AC295" s="31"/>
      <c r="AD295" s="31"/>
      <c r="AE295" s="31"/>
      <c r="AF295" s="31">
        <v>0.33329999999999999</v>
      </c>
      <c r="AG295" s="31"/>
      <c r="AH295" s="31">
        <v>0.99990000000000001</v>
      </c>
      <c r="AI295" s="62">
        <v>44958</v>
      </c>
      <c r="AJ295" s="62">
        <v>45291</v>
      </c>
      <c r="AK295" s="44" t="s">
        <v>524</v>
      </c>
      <c r="AL295" s="44" t="s">
        <v>55</v>
      </c>
      <c r="AM295" s="44" t="s">
        <v>745</v>
      </c>
      <c r="AN295" s="25" t="s">
        <v>56</v>
      </c>
      <c r="AO295" s="25" t="s">
        <v>57</v>
      </c>
      <c r="AP295" s="25"/>
    </row>
    <row r="296" spans="1:42" s="1" customFormat="1" ht="97.5" hidden="1" customHeight="1">
      <c r="A296" s="43" t="s">
        <v>40</v>
      </c>
      <c r="B296" s="60" t="s">
        <v>41</v>
      </c>
      <c r="C296" s="76" t="s">
        <v>70</v>
      </c>
      <c r="D296" s="76" t="s">
        <v>70</v>
      </c>
      <c r="E296" s="76" t="s">
        <v>70</v>
      </c>
      <c r="F296" s="44" t="s">
        <v>635</v>
      </c>
      <c r="G296" s="43" t="s">
        <v>526</v>
      </c>
      <c r="H296" s="33">
        <v>0.2</v>
      </c>
      <c r="I296" s="244"/>
      <c r="J296" s="31"/>
      <c r="K296" s="31"/>
      <c r="L296" s="31"/>
      <c r="M296" s="31"/>
      <c r="N296" s="31"/>
      <c r="O296" s="31"/>
      <c r="P296" s="31"/>
      <c r="Q296" s="31"/>
      <c r="R296" s="31"/>
      <c r="S296" s="31"/>
      <c r="T296" s="31"/>
      <c r="U296" s="31"/>
      <c r="V296" s="31"/>
      <c r="W296" s="31"/>
      <c r="X296" s="31"/>
      <c r="Y296" s="31"/>
      <c r="Z296" s="31"/>
      <c r="AA296" s="31"/>
      <c r="AB296" s="31"/>
      <c r="AC296" s="31"/>
      <c r="AD296" s="31">
        <v>0.5</v>
      </c>
      <c r="AE296" s="31"/>
      <c r="AF296" s="31">
        <v>0.5</v>
      </c>
      <c r="AG296" s="31"/>
      <c r="AH296" s="31">
        <v>1</v>
      </c>
      <c r="AI296" s="64">
        <v>45231</v>
      </c>
      <c r="AJ296" s="62">
        <v>45291</v>
      </c>
      <c r="AK296" s="44" t="s">
        <v>527</v>
      </c>
      <c r="AL296" s="44" t="s">
        <v>55</v>
      </c>
      <c r="AM296" s="44" t="s">
        <v>745</v>
      </c>
      <c r="AN296" s="25" t="s">
        <v>56</v>
      </c>
      <c r="AO296" s="25" t="s">
        <v>57</v>
      </c>
      <c r="AP296" s="25"/>
    </row>
    <row r="297" spans="1:42" s="1" customFormat="1" ht="77.25" hidden="1">
      <c r="A297" s="43" t="s">
        <v>40</v>
      </c>
      <c r="B297" s="60" t="s">
        <v>41</v>
      </c>
      <c r="C297" s="76" t="s">
        <v>70</v>
      </c>
      <c r="D297" s="76" t="s">
        <v>70</v>
      </c>
      <c r="E297" s="76" t="s">
        <v>70</v>
      </c>
      <c r="F297" s="44" t="s">
        <v>634</v>
      </c>
      <c r="G297" s="43" t="s">
        <v>528</v>
      </c>
      <c r="H297" s="33">
        <v>0.1</v>
      </c>
      <c r="I297" s="244"/>
      <c r="J297" s="31">
        <v>1</v>
      </c>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44928</v>
      </c>
      <c r="AJ297" s="62">
        <v>44957</v>
      </c>
      <c r="AK297" s="44" t="s">
        <v>529</v>
      </c>
      <c r="AL297" s="44" t="s">
        <v>55</v>
      </c>
      <c r="AM297" s="44" t="s">
        <v>745</v>
      </c>
      <c r="AN297" s="25" t="s">
        <v>56</v>
      </c>
      <c r="AO297" s="25" t="s">
        <v>57</v>
      </c>
      <c r="AP297" s="25"/>
    </row>
    <row r="298" spans="1:42" s="1" customFormat="1" ht="113.25" hidden="1" customHeight="1">
      <c r="A298" s="43" t="s">
        <v>40</v>
      </c>
      <c r="B298" s="60" t="s">
        <v>41</v>
      </c>
      <c r="C298" s="76" t="s">
        <v>70</v>
      </c>
      <c r="D298" s="76" t="s">
        <v>70</v>
      </c>
      <c r="E298" s="76" t="s">
        <v>70</v>
      </c>
      <c r="F298" s="44" t="s">
        <v>634</v>
      </c>
      <c r="G298" s="43" t="s">
        <v>530</v>
      </c>
      <c r="H298" s="33">
        <v>0.2</v>
      </c>
      <c r="I298" s="244"/>
      <c r="J298" s="31"/>
      <c r="K298" s="31"/>
      <c r="L298" s="31">
        <v>1</v>
      </c>
      <c r="M298" s="31"/>
      <c r="N298" s="31"/>
      <c r="O298" s="31"/>
      <c r="P298" s="31"/>
      <c r="Q298" s="31"/>
      <c r="R298" s="31"/>
      <c r="S298" s="31"/>
      <c r="T298" s="31"/>
      <c r="U298" s="31"/>
      <c r="V298" s="31"/>
      <c r="W298" s="31"/>
      <c r="X298" s="31"/>
      <c r="Y298" s="31"/>
      <c r="Z298" s="31"/>
      <c r="AA298" s="31"/>
      <c r="AB298" s="31"/>
      <c r="AC298" s="31"/>
      <c r="AD298" s="31"/>
      <c r="AE298" s="31"/>
      <c r="AF298" s="31"/>
      <c r="AG298" s="31"/>
      <c r="AH298" s="31">
        <v>1</v>
      </c>
      <c r="AI298" s="64">
        <v>44958</v>
      </c>
      <c r="AJ298" s="62">
        <v>44985</v>
      </c>
      <c r="AK298" s="44" t="s">
        <v>531</v>
      </c>
      <c r="AL298" s="44" t="s">
        <v>55</v>
      </c>
      <c r="AM298" s="44" t="s">
        <v>745</v>
      </c>
      <c r="AN298" s="25" t="s">
        <v>56</v>
      </c>
      <c r="AO298" s="25" t="s">
        <v>57</v>
      </c>
      <c r="AP298" s="25"/>
    </row>
    <row r="299" spans="1:42" s="1" customFormat="1" ht="92.25" hidden="1" customHeight="1">
      <c r="A299" s="43" t="s">
        <v>40</v>
      </c>
      <c r="B299" s="60" t="s">
        <v>41</v>
      </c>
      <c r="C299" s="76" t="s">
        <v>70</v>
      </c>
      <c r="D299" s="76" t="s">
        <v>70</v>
      </c>
      <c r="E299" s="76" t="s">
        <v>70</v>
      </c>
      <c r="F299" s="44" t="s">
        <v>637</v>
      </c>
      <c r="G299" s="43" t="s">
        <v>532</v>
      </c>
      <c r="H299" s="33">
        <v>0.2</v>
      </c>
      <c r="I299" s="244"/>
      <c r="J299" s="31"/>
      <c r="K299" s="31"/>
      <c r="L299" s="31">
        <v>0.09</v>
      </c>
      <c r="M299" s="31"/>
      <c r="N299" s="31">
        <v>0.09</v>
      </c>
      <c r="O299" s="31"/>
      <c r="P299" s="31">
        <v>0.09</v>
      </c>
      <c r="Q299" s="31"/>
      <c r="R299" s="31">
        <v>0.09</v>
      </c>
      <c r="S299" s="31"/>
      <c r="T299" s="31">
        <v>0.09</v>
      </c>
      <c r="U299" s="31"/>
      <c r="V299" s="31">
        <v>0.09</v>
      </c>
      <c r="W299" s="31"/>
      <c r="X299" s="31">
        <v>0.09</v>
      </c>
      <c r="Y299" s="31"/>
      <c r="Z299" s="31">
        <v>0.09</v>
      </c>
      <c r="AA299" s="31"/>
      <c r="AB299" s="31">
        <v>0.09</v>
      </c>
      <c r="AC299" s="31"/>
      <c r="AD299" s="31">
        <v>0.09</v>
      </c>
      <c r="AE299" s="31"/>
      <c r="AF299" s="31">
        <v>0.1</v>
      </c>
      <c r="AG299" s="31"/>
      <c r="AH299" s="31">
        <v>0.99999999999999978</v>
      </c>
      <c r="AI299" s="64">
        <v>44958</v>
      </c>
      <c r="AJ299" s="62">
        <v>45291</v>
      </c>
      <c r="AK299" s="44" t="s">
        <v>533</v>
      </c>
      <c r="AL299" s="44" t="s">
        <v>700</v>
      </c>
      <c r="AM299" s="44" t="s">
        <v>535</v>
      </c>
      <c r="AN299" s="25" t="s">
        <v>536</v>
      </c>
      <c r="AO299" s="25" t="s">
        <v>57</v>
      </c>
      <c r="AP299" s="25"/>
    </row>
    <row r="300" spans="1:42" s="1" customFormat="1" ht="98.25" hidden="1" customHeight="1">
      <c r="A300" s="43" t="s">
        <v>40</v>
      </c>
      <c r="B300" s="60" t="s">
        <v>41</v>
      </c>
      <c r="C300" s="76" t="s">
        <v>70</v>
      </c>
      <c r="D300" s="76" t="s">
        <v>70</v>
      </c>
      <c r="E300" s="76" t="s">
        <v>70</v>
      </c>
      <c r="F300" s="44" t="s">
        <v>636</v>
      </c>
      <c r="G300" s="43" t="s">
        <v>537</v>
      </c>
      <c r="H300" s="33">
        <v>0.2</v>
      </c>
      <c r="I300" s="245"/>
      <c r="J300" s="31"/>
      <c r="K300" s="31"/>
      <c r="L300" s="31"/>
      <c r="M300" s="31"/>
      <c r="N300" s="31"/>
      <c r="O300" s="31"/>
      <c r="P300" s="31">
        <v>0.3333333</v>
      </c>
      <c r="Q300" s="31"/>
      <c r="R300" s="31"/>
      <c r="S300" s="31"/>
      <c r="T300" s="31"/>
      <c r="U300" s="31"/>
      <c r="V300" s="31"/>
      <c r="W300" s="31"/>
      <c r="X300" s="31">
        <v>0.3333333</v>
      </c>
      <c r="Y300" s="31"/>
      <c r="Z300" s="31"/>
      <c r="AA300" s="31"/>
      <c r="AB300" s="31"/>
      <c r="AC300" s="31"/>
      <c r="AD300" s="31"/>
      <c r="AE300" s="31"/>
      <c r="AF300" s="31">
        <v>0.3333333</v>
      </c>
      <c r="AG300" s="31"/>
      <c r="AH300" s="31">
        <v>0.99999989999999994</v>
      </c>
      <c r="AI300" s="64">
        <v>45017</v>
      </c>
      <c r="AJ300" s="62">
        <v>45291</v>
      </c>
      <c r="AK300" s="44" t="s">
        <v>538</v>
      </c>
      <c r="AL300" s="44" t="s">
        <v>55</v>
      </c>
      <c r="AM300" s="44" t="s">
        <v>745</v>
      </c>
      <c r="AN300" s="25" t="s">
        <v>56</v>
      </c>
      <c r="AO300" s="25" t="s">
        <v>57</v>
      </c>
      <c r="AP300" s="25"/>
    </row>
    <row r="303" spans="1:42" s="1" customFormat="1">
      <c r="A303" s="3"/>
      <c r="B303" s="3"/>
      <c r="C303" s="3"/>
      <c r="D303" s="3"/>
      <c r="E303" s="3"/>
      <c r="F303" s="2"/>
      <c r="G303" s="38"/>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c r="AP303" s="3"/>
    </row>
    <row r="304" spans="1:42" s="1" customFormat="1">
      <c r="A304" s="3"/>
      <c r="B304" s="3"/>
      <c r="C304" s="3"/>
      <c r="D304" s="3"/>
      <c r="E304" s="3"/>
      <c r="F304" s="2"/>
      <c r="G304" s="39"/>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c r="AP304" s="3"/>
    </row>
    <row r="305" spans="1:42" s="1" customFormat="1">
      <c r="A305" s="3"/>
      <c r="B305" s="3"/>
      <c r="C305" s="3"/>
      <c r="D305" s="3"/>
      <c r="E305" s="3"/>
      <c r="F305" s="2"/>
      <c r="G305" s="40"/>
      <c r="H305" s="2"/>
      <c r="I305" s="3"/>
      <c r="J305" s="3"/>
      <c r="K305" s="3"/>
      <c r="L305" s="3"/>
      <c r="M305" s="3"/>
      <c r="N305" s="3"/>
      <c r="O305" s="3"/>
      <c r="P305" s="3"/>
      <c r="Q305" s="3"/>
      <c r="R305" s="3"/>
      <c r="S305" s="3"/>
      <c r="T305" s="3"/>
      <c r="U305" s="3"/>
      <c r="V305" s="3"/>
      <c r="W305" s="3"/>
      <c r="X305" s="9"/>
      <c r="Y305" s="9"/>
      <c r="Z305" s="3"/>
      <c r="AA305" s="9"/>
      <c r="AB305" s="3"/>
      <c r="AC305" s="3"/>
      <c r="AD305" s="3"/>
      <c r="AE305" s="3"/>
      <c r="AF305" s="3"/>
      <c r="AG305" s="3"/>
      <c r="AH305" s="3"/>
      <c r="AI305" s="3"/>
      <c r="AJ305" s="3"/>
      <c r="AK305" s="24"/>
      <c r="AL305" s="5"/>
      <c r="AM305" s="3"/>
      <c r="AN305" s="3"/>
      <c r="AO305" s="3"/>
      <c r="AP305" s="3"/>
    </row>
  </sheetData>
  <autoFilter ref="A9:DM9" xr:uid="{00000000-0009-0000-0000-000002000000}"/>
  <dataConsolidate/>
  <mergeCells count="133">
    <mergeCell ref="I270:I283"/>
    <mergeCell ref="I285:I286"/>
    <mergeCell ref="I287:I294"/>
    <mergeCell ref="I295:I300"/>
    <mergeCell ref="AO7:AO9"/>
    <mergeCell ref="AO5:AP5"/>
    <mergeCell ref="AP19:AP20"/>
    <mergeCell ref="AP49:AP50"/>
    <mergeCell ref="I222:I224"/>
    <mergeCell ref="I225:I227"/>
    <mergeCell ref="I228:I237"/>
    <mergeCell ref="I238:I248"/>
    <mergeCell ref="I249:I267"/>
    <mergeCell ref="I268:I269"/>
    <mergeCell ref="I206:I212"/>
    <mergeCell ref="I213:I214"/>
    <mergeCell ref="I161:I162"/>
    <mergeCell ref="I144:I149"/>
    <mergeCell ref="I62:I63"/>
    <mergeCell ref="I64:I70"/>
    <mergeCell ref="I71:I72"/>
    <mergeCell ref="I73:I78"/>
    <mergeCell ref="I22:I28"/>
    <mergeCell ref="I29:I30"/>
    <mergeCell ref="D215:D221"/>
    <mergeCell ref="E215:E221"/>
    <mergeCell ref="I215:I221"/>
    <mergeCell ref="H219:H220"/>
    <mergeCell ref="I183:I191"/>
    <mergeCell ref="D194:D199"/>
    <mergeCell ref="E194:E205"/>
    <mergeCell ref="I194:I199"/>
    <mergeCell ref="D200:D205"/>
    <mergeCell ref="I200:I205"/>
    <mergeCell ref="D163:D167"/>
    <mergeCell ref="E163:E167"/>
    <mergeCell ref="I163:I167"/>
    <mergeCell ref="I169:I172"/>
    <mergeCell ref="D173:D178"/>
    <mergeCell ref="E173:E182"/>
    <mergeCell ref="I173:I178"/>
    <mergeCell ref="D179:D182"/>
    <mergeCell ref="I179:I182"/>
    <mergeCell ref="D150:D152"/>
    <mergeCell ref="E150:E152"/>
    <mergeCell ref="I150:I152"/>
    <mergeCell ref="D153:D160"/>
    <mergeCell ref="E153:E160"/>
    <mergeCell ref="I153:I160"/>
    <mergeCell ref="I117:I119"/>
    <mergeCell ref="D120:D122"/>
    <mergeCell ref="I120:I122"/>
    <mergeCell ref="I123:I130"/>
    <mergeCell ref="I131:I132"/>
    <mergeCell ref="D135:D143"/>
    <mergeCell ref="E135:E143"/>
    <mergeCell ref="I135:I143"/>
    <mergeCell ref="H139:H140"/>
    <mergeCell ref="H141:H143"/>
    <mergeCell ref="E107:E108"/>
    <mergeCell ref="D109:D112"/>
    <mergeCell ref="E109:E112"/>
    <mergeCell ref="I109:I112"/>
    <mergeCell ref="D114:D116"/>
    <mergeCell ref="E114:E116"/>
    <mergeCell ref="I114:I116"/>
    <mergeCell ref="D86:D92"/>
    <mergeCell ref="E86:E97"/>
    <mergeCell ref="I86:I92"/>
    <mergeCell ref="D93:D97"/>
    <mergeCell ref="I93:I97"/>
    <mergeCell ref="I98:I106"/>
    <mergeCell ref="D79:D84"/>
    <mergeCell ref="E79:E84"/>
    <mergeCell ref="I79:I84"/>
    <mergeCell ref="I44:I48"/>
    <mergeCell ref="I50:I51"/>
    <mergeCell ref="I52:I53"/>
    <mergeCell ref="D55:D61"/>
    <mergeCell ref="E55:E61"/>
    <mergeCell ref="I55:I61"/>
    <mergeCell ref="I31:I32"/>
    <mergeCell ref="I33:I34"/>
    <mergeCell ref="I37:I39"/>
    <mergeCell ref="I40:I41"/>
    <mergeCell ref="D10:D13"/>
    <mergeCell ref="E10:E16"/>
    <mergeCell ref="I10:I13"/>
    <mergeCell ref="D14:D16"/>
    <mergeCell ref="I14:I16"/>
    <mergeCell ref="D17:D21"/>
    <mergeCell ref="E17:E21"/>
    <mergeCell ref="I17:I21"/>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AP284:AP285"/>
    <mergeCell ref="AP188:AP189"/>
    <mergeCell ref="AP192:AP193"/>
    <mergeCell ref="AP256:AP257"/>
    <mergeCell ref="AP17:AP18"/>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xr:uid="{00000000-0002-0000-0200-000000000000}"/>
    <dataValidation allowBlank="1" showInputMessage="1" showErrorMessage="1" prompt="Son los hitos o grandes actividades a ejecutar en el plan de acción y que se pueden medir en tiempo de ejecución, producto o entregables._x000a__x000a_Nota: formular en infinitivo" sqref="F64685 F64675:F64676" xr:uid="{00000000-0002-0000-0200-000001000000}"/>
    <dataValidation allowBlank="1" showInputMessage="1" showErrorMessage="1" prompt="Describir el alcance de la tarea. En este sentido se deben detallar  los principales aspectos que permitirán tener claro lo que deben realizar, los entregables y los resultados esperados. " sqref="G64685:H64685 G64675:H64676" xr:uid="{00000000-0002-0000-0200-000002000000}"/>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M318"/>
  <sheetViews>
    <sheetView topLeftCell="A220" zoomScale="60" zoomScaleNormal="60" workbookViewId="0">
      <selection activeCell="B313" sqref="B313"/>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17" width="7.42578125" style="3" customWidth="1"/>
    <col min="18" max="18" width="10.7109375" style="3" customWidth="1"/>
    <col min="19"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4" width="21.28515625" style="3" customWidth="1"/>
    <col min="35" max="35" width="17.42578125" style="3" customWidth="1"/>
    <col min="36" max="36" width="14.5703125" style="3" bestFit="1" customWidth="1"/>
    <col min="37" max="37" width="34.85546875" style="24" customWidth="1"/>
    <col min="38" max="38" width="26.42578125" style="5" customWidth="1"/>
    <col min="39" max="39" width="23.85546875" style="3" customWidth="1"/>
    <col min="40" max="40" width="21" style="3" customWidth="1"/>
    <col min="41" max="41" width="22.140625" style="3" customWidth="1"/>
    <col min="42" max="42" width="64.28515625" style="3" customWidth="1"/>
    <col min="43" max="116" width="11.42578125" style="1"/>
    <col min="117"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c r="AP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c r="AP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45106</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280">
        <v>7</v>
      </c>
      <c r="AP5" s="282"/>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5"/>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5"/>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c r="AP12" s="25"/>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5"/>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5"/>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5"/>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5"/>
    </row>
    <row r="17" spans="1:42" s="217" customFormat="1" ht="84.75" customHeight="1">
      <c r="A17" s="43" t="s">
        <v>40</v>
      </c>
      <c r="B17" s="60" t="s">
        <v>41</v>
      </c>
      <c r="C17" s="60">
        <v>527</v>
      </c>
      <c r="D17" s="218"/>
      <c r="E17" s="220"/>
      <c r="F17" s="44" t="s">
        <v>61</v>
      </c>
      <c r="G17" s="44" t="s">
        <v>62</v>
      </c>
      <c r="H17" s="31">
        <v>0.33</v>
      </c>
      <c r="I17" s="65"/>
      <c r="J17" s="63">
        <v>0.25</v>
      </c>
      <c r="K17" s="60"/>
      <c r="L17" s="63">
        <v>0.25</v>
      </c>
      <c r="M17" s="60"/>
      <c r="N17" s="63">
        <v>0.25</v>
      </c>
      <c r="O17" s="60"/>
      <c r="P17" s="63">
        <v>0.05</v>
      </c>
      <c r="Q17" s="60"/>
      <c r="R17" s="63">
        <v>0.1</v>
      </c>
      <c r="S17" s="60"/>
      <c r="T17" s="63">
        <v>0.05</v>
      </c>
      <c r="U17" s="60"/>
      <c r="V17" s="63">
        <v>0.05</v>
      </c>
      <c r="W17" s="60"/>
      <c r="X17" s="60"/>
      <c r="Y17" s="60"/>
      <c r="Z17" s="60"/>
      <c r="AA17" s="60"/>
      <c r="AB17" s="60"/>
      <c r="AC17" s="60"/>
      <c r="AD17" s="60"/>
      <c r="AE17" s="60"/>
      <c r="AF17" s="60"/>
      <c r="AG17" s="60"/>
      <c r="AH17" s="31">
        <f>+J17+L17+N17+P17+R17+T17+V17+X17+Z17+AB17+AD17+AF17</f>
        <v>1</v>
      </c>
      <c r="AI17" s="64">
        <v>44927</v>
      </c>
      <c r="AJ17" s="64">
        <v>45138</v>
      </c>
      <c r="AK17" s="43" t="s">
        <v>63</v>
      </c>
      <c r="AL17" s="43" t="s">
        <v>698</v>
      </c>
      <c r="AM17" s="43" t="s">
        <v>705</v>
      </c>
      <c r="AN17" s="43" t="s">
        <v>46</v>
      </c>
      <c r="AO17" s="25" t="s">
        <v>47</v>
      </c>
      <c r="AP17" s="331" t="s">
        <v>867</v>
      </c>
    </row>
    <row r="18" spans="1:42" s="217" customFormat="1" ht="84.75" customHeight="1">
      <c r="A18" s="106" t="s">
        <v>40</v>
      </c>
      <c r="B18" s="107" t="s">
        <v>41</v>
      </c>
      <c r="C18" s="107">
        <v>527</v>
      </c>
      <c r="D18" s="313">
        <v>1</v>
      </c>
      <c r="E18" s="325">
        <v>628314000</v>
      </c>
      <c r="F18" s="108" t="s">
        <v>61</v>
      </c>
      <c r="G18" s="108" t="s">
        <v>62</v>
      </c>
      <c r="H18" s="109">
        <v>0.33</v>
      </c>
      <c r="I18" s="261">
        <f>+H18+H19+H20</f>
        <v>1</v>
      </c>
      <c r="J18" s="135">
        <v>0.25</v>
      </c>
      <c r="K18" s="107"/>
      <c r="L18" s="135">
        <v>0.25</v>
      </c>
      <c r="M18" s="107"/>
      <c r="N18" s="135">
        <v>0.25</v>
      </c>
      <c r="O18" s="107"/>
      <c r="P18" s="135">
        <v>0.05</v>
      </c>
      <c r="Q18" s="107"/>
      <c r="R18" s="135">
        <v>0.05</v>
      </c>
      <c r="S18" s="107"/>
      <c r="T18" s="135">
        <v>0.05</v>
      </c>
      <c r="U18" s="107"/>
      <c r="V18" s="135">
        <v>0.05</v>
      </c>
      <c r="W18" s="107"/>
      <c r="X18" s="110">
        <v>0.05</v>
      </c>
      <c r="Y18" s="107"/>
      <c r="Z18" s="107"/>
      <c r="AA18" s="107"/>
      <c r="AB18" s="107"/>
      <c r="AC18" s="107"/>
      <c r="AD18" s="107"/>
      <c r="AE18" s="107"/>
      <c r="AF18" s="107"/>
      <c r="AG18" s="107"/>
      <c r="AH18" s="109">
        <f>+J18+L18+N18+P18+R18+T18+V18+X18+Z18+AB18+AD18+AF18</f>
        <v>1.0000000000000002</v>
      </c>
      <c r="AI18" s="112">
        <v>44927</v>
      </c>
      <c r="AJ18" s="113">
        <v>45169</v>
      </c>
      <c r="AK18" s="106" t="s">
        <v>63</v>
      </c>
      <c r="AL18" s="106" t="s">
        <v>698</v>
      </c>
      <c r="AM18" s="106" t="s">
        <v>705</v>
      </c>
      <c r="AN18" s="106" t="s">
        <v>46</v>
      </c>
      <c r="AO18" s="114" t="s">
        <v>47</v>
      </c>
      <c r="AP18" s="338"/>
    </row>
    <row r="19" spans="1:42" s="166" customFormat="1" ht="100.5" hidden="1" customHeight="1">
      <c r="A19" s="43" t="s">
        <v>40</v>
      </c>
      <c r="B19" s="60" t="s">
        <v>41</v>
      </c>
      <c r="C19" s="60">
        <v>527</v>
      </c>
      <c r="D19" s="324"/>
      <c r="E19" s="326"/>
      <c r="F19" s="44" t="s">
        <v>61</v>
      </c>
      <c r="G19" s="44" t="s">
        <v>64</v>
      </c>
      <c r="H19" s="31">
        <v>0.33</v>
      </c>
      <c r="I19" s="262"/>
      <c r="J19" s="60"/>
      <c r="K19" s="60"/>
      <c r="L19" s="63">
        <v>0.1</v>
      </c>
      <c r="M19" s="60"/>
      <c r="N19" s="63">
        <v>0.2</v>
      </c>
      <c r="O19" s="60"/>
      <c r="P19" s="63">
        <v>0.2</v>
      </c>
      <c r="Q19" s="60"/>
      <c r="R19" s="63">
        <v>0.3</v>
      </c>
      <c r="S19" s="60"/>
      <c r="T19" s="63">
        <v>0.1</v>
      </c>
      <c r="U19" s="60"/>
      <c r="V19" s="63">
        <v>0.05</v>
      </c>
      <c r="W19" s="60"/>
      <c r="X19" s="63">
        <v>0.05</v>
      </c>
      <c r="Y19" s="60"/>
      <c r="Z19" s="60"/>
      <c r="AA19" s="60"/>
      <c r="AB19" s="60"/>
      <c r="AC19" s="60"/>
      <c r="AD19" s="60"/>
      <c r="AE19" s="60"/>
      <c r="AF19" s="60"/>
      <c r="AG19" s="60"/>
      <c r="AH19" s="31">
        <f t="shared" ref="AH19" si="1">+J19+L19+N19+P19+R19+T19+V19+X19+Z19+AB19+AD19+AF19</f>
        <v>1</v>
      </c>
      <c r="AI19" s="64">
        <v>44958</v>
      </c>
      <c r="AJ19" s="64">
        <v>45168</v>
      </c>
      <c r="AK19" s="43" t="s">
        <v>65</v>
      </c>
      <c r="AL19" s="43" t="s">
        <v>698</v>
      </c>
      <c r="AM19" s="43" t="s">
        <v>705</v>
      </c>
      <c r="AN19" s="43" t="s">
        <v>46</v>
      </c>
      <c r="AO19" s="25" t="s">
        <v>47</v>
      </c>
      <c r="AP19" s="25"/>
    </row>
    <row r="20" spans="1:42" s="28" customFormat="1" ht="60" hidden="1">
      <c r="A20" s="43" t="s">
        <v>40</v>
      </c>
      <c r="B20" s="60" t="s">
        <v>41</v>
      </c>
      <c r="C20" s="60">
        <v>527</v>
      </c>
      <c r="D20" s="314"/>
      <c r="E20" s="327"/>
      <c r="F20" s="44" t="s">
        <v>61</v>
      </c>
      <c r="G20" s="44" t="s">
        <v>67</v>
      </c>
      <c r="H20" s="31">
        <v>0.34</v>
      </c>
      <c r="I20" s="263"/>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43" t="s">
        <v>68</v>
      </c>
      <c r="AL20" s="43" t="s">
        <v>69</v>
      </c>
      <c r="AM20" s="43" t="s">
        <v>705</v>
      </c>
      <c r="AN20" s="43" t="s">
        <v>46</v>
      </c>
      <c r="AO20" s="25" t="s">
        <v>47</v>
      </c>
      <c r="AP20" s="25"/>
    </row>
    <row r="21" spans="1:42" s="28" customFormat="1" ht="156" hidden="1" customHeight="1">
      <c r="A21" s="43" t="s">
        <v>40</v>
      </c>
      <c r="B21" s="60" t="s">
        <v>41</v>
      </c>
      <c r="C21" s="60">
        <v>526</v>
      </c>
      <c r="D21" s="60" t="s">
        <v>70</v>
      </c>
      <c r="E21" s="60" t="s">
        <v>70</v>
      </c>
      <c r="F21" s="44" t="s">
        <v>71</v>
      </c>
      <c r="G21" s="44" t="s">
        <v>72</v>
      </c>
      <c r="H21" s="33">
        <v>0.36</v>
      </c>
      <c r="I21" s="246">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43" t="s">
        <v>46</v>
      </c>
      <c r="AO21" s="25" t="s">
        <v>47</v>
      </c>
      <c r="AP21" s="25"/>
    </row>
    <row r="22" spans="1:42" s="28" customFormat="1" ht="60" hidden="1">
      <c r="A22" s="43" t="s">
        <v>40</v>
      </c>
      <c r="B22" s="60" t="s">
        <v>41</v>
      </c>
      <c r="C22" s="60">
        <v>526</v>
      </c>
      <c r="D22" s="60" t="s">
        <v>70</v>
      </c>
      <c r="E22" s="60" t="s">
        <v>70</v>
      </c>
      <c r="F22" s="44" t="s">
        <v>71</v>
      </c>
      <c r="G22" s="44" t="s">
        <v>75</v>
      </c>
      <c r="H22" s="33">
        <v>0.09</v>
      </c>
      <c r="I22" s="246"/>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43" t="s">
        <v>46</v>
      </c>
      <c r="AO22" s="25" t="s">
        <v>47</v>
      </c>
      <c r="AP22" s="25"/>
    </row>
    <row r="23" spans="1:42" s="28" customFormat="1" ht="75" hidden="1" customHeight="1">
      <c r="A23" s="43" t="s">
        <v>40</v>
      </c>
      <c r="B23" s="60" t="s">
        <v>41</v>
      </c>
      <c r="C23" s="60">
        <v>526</v>
      </c>
      <c r="D23" s="60" t="s">
        <v>70</v>
      </c>
      <c r="E23" s="60" t="s">
        <v>70</v>
      </c>
      <c r="F23" s="44" t="s">
        <v>77</v>
      </c>
      <c r="G23" s="44" t="s">
        <v>78</v>
      </c>
      <c r="H23" s="33">
        <v>0.15</v>
      </c>
      <c r="I23" s="246"/>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43" t="s">
        <v>46</v>
      </c>
      <c r="AO23" s="25" t="s">
        <v>47</v>
      </c>
      <c r="AP23" s="25"/>
    </row>
    <row r="24" spans="1:42" s="30" customFormat="1" ht="207" hidden="1" customHeight="1">
      <c r="A24" s="43" t="s">
        <v>40</v>
      </c>
      <c r="B24" s="60" t="s">
        <v>41</v>
      </c>
      <c r="C24" s="60">
        <v>526</v>
      </c>
      <c r="D24" s="60" t="s">
        <v>70</v>
      </c>
      <c r="E24" s="60" t="s">
        <v>70</v>
      </c>
      <c r="F24" s="44" t="s">
        <v>80</v>
      </c>
      <c r="G24" s="44" t="s">
        <v>81</v>
      </c>
      <c r="H24" s="33">
        <v>0.1</v>
      </c>
      <c r="I24" s="246"/>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43" t="s">
        <v>46</v>
      </c>
      <c r="AO24" s="25" t="s">
        <v>47</v>
      </c>
      <c r="AP24" s="25"/>
    </row>
    <row r="25" spans="1:42" s="28" customFormat="1" ht="60" hidden="1">
      <c r="A25" s="43" t="s">
        <v>40</v>
      </c>
      <c r="B25" s="60" t="s">
        <v>41</v>
      </c>
      <c r="C25" s="60">
        <v>526</v>
      </c>
      <c r="D25" s="60" t="s">
        <v>70</v>
      </c>
      <c r="E25" s="60" t="s">
        <v>70</v>
      </c>
      <c r="F25" s="44" t="s">
        <v>83</v>
      </c>
      <c r="G25" s="44" t="s">
        <v>84</v>
      </c>
      <c r="H25" s="33">
        <v>0.1</v>
      </c>
      <c r="I25" s="246"/>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43" t="s">
        <v>46</v>
      </c>
      <c r="AO25" s="25" t="s">
        <v>47</v>
      </c>
      <c r="AP25" s="25"/>
    </row>
    <row r="26" spans="1:42" s="28" customFormat="1" ht="60" hidden="1">
      <c r="A26" s="43" t="s">
        <v>40</v>
      </c>
      <c r="B26" s="60" t="s">
        <v>41</v>
      </c>
      <c r="C26" s="60">
        <v>526</v>
      </c>
      <c r="D26" s="60" t="s">
        <v>70</v>
      </c>
      <c r="E26" s="60" t="s">
        <v>70</v>
      </c>
      <c r="F26" s="44" t="s">
        <v>86</v>
      </c>
      <c r="G26" s="44" t="s">
        <v>87</v>
      </c>
      <c r="H26" s="33">
        <v>0.1</v>
      </c>
      <c r="I26" s="246"/>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43" t="s">
        <v>46</v>
      </c>
      <c r="AO26" s="25" t="s">
        <v>47</v>
      </c>
      <c r="AP26" s="25"/>
    </row>
    <row r="27" spans="1:42" s="28" customFormat="1" ht="90" hidden="1" customHeight="1">
      <c r="A27" s="43" t="s">
        <v>40</v>
      </c>
      <c r="B27" s="60" t="s">
        <v>41</v>
      </c>
      <c r="C27" s="60">
        <v>526</v>
      </c>
      <c r="D27" s="60" t="s">
        <v>70</v>
      </c>
      <c r="E27" s="60" t="s">
        <v>70</v>
      </c>
      <c r="F27" s="44" t="s">
        <v>86</v>
      </c>
      <c r="G27" s="44" t="s">
        <v>836</v>
      </c>
      <c r="H27" s="33">
        <v>0.1</v>
      </c>
      <c r="I27" s="246"/>
      <c r="J27" s="174"/>
      <c r="K27" s="174"/>
      <c r="L27" s="161"/>
      <c r="M27" s="161"/>
      <c r="N27" s="206"/>
      <c r="O27" s="161"/>
      <c r="P27" s="206"/>
      <c r="Q27" s="161"/>
      <c r="R27" s="161">
        <v>0.05</v>
      </c>
      <c r="S27" s="161"/>
      <c r="T27" s="206"/>
      <c r="U27" s="161"/>
      <c r="V27" s="206"/>
      <c r="W27" s="161"/>
      <c r="X27" s="161">
        <v>0.3</v>
      </c>
      <c r="Y27" s="161"/>
      <c r="Z27" s="206"/>
      <c r="AA27" s="161"/>
      <c r="AB27" s="161">
        <v>0.2</v>
      </c>
      <c r="AC27" s="161"/>
      <c r="AD27" s="206"/>
      <c r="AE27" s="161"/>
      <c r="AF27" s="161">
        <v>0.45</v>
      </c>
      <c r="AG27" s="161"/>
      <c r="AH27" s="31">
        <f t="shared" si="0"/>
        <v>1</v>
      </c>
      <c r="AI27" s="62">
        <v>45047</v>
      </c>
      <c r="AJ27" s="62">
        <v>45275</v>
      </c>
      <c r="AK27" s="26" t="s">
        <v>90</v>
      </c>
      <c r="AL27" s="44" t="s">
        <v>73</v>
      </c>
      <c r="AM27" s="44" t="s">
        <v>74</v>
      </c>
      <c r="AN27" s="43" t="s">
        <v>46</v>
      </c>
      <c r="AO27" s="25" t="s">
        <v>47</v>
      </c>
      <c r="AP27" s="25"/>
    </row>
    <row r="28" spans="1:42" s="28" customFormat="1" ht="60" hidden="1">
      <c r="A28" s="43" t="s">
        <v>40</v>
      </c>
      <c r="B28" s="60" t="s">
        <v>41</v>
      </c>
      <c r="C28" s="60">
        <v>526</v>
      </c>
      <c r="D28" s="60" t="s">
        <v>70</v>
      </c>
      <c r="E28" s="60" t="s">
        <v>70</v>
      </c>
      <c r="F28" s="44" t="s">
        <v>91</v>
      </c>
      <c r="G28" s="44" t="s">
        <v>92</v>
      </c>
      <c r="H28" s="33">
        <v>0.2</v>
      </c>
      <c r="I28" s="265">
        <f>+H28+H29</f>
        <v>1</v>
      </c>
      <c r="J28" s="31"/>
      <c r="K28" s="31"/>
      <c r="L28" s="31">
        <v>0.5</v>
      </c>
      <c r="M28" s="31"/>
      <c r="N28" s="31">
        <v>0.5</v>
      </c>
      <c r="O28" s="31"/>
      <c r="P28" s="31"/>
      <c r="Q28" s="31"/>
      <c r="R28" s="31"/>
      <c r="S28" s="31"/>
      <c r="T28" s="31"/>
      <c r="U28" s="31"/>
      <c r="V28" s="31"/>
      <c r="W28" s="31"/>
      <c r="X28" s="31"/>
      <c r="Y28" s="31"/>
      <c r="Z28" s="31"/>
      <c r="AA28" s="31"/>
      <c r="AB28" s="31"/>
      <c r="AC28" s="31"/>
      <c r="AD28" s="31"/>
      <c r="AE28" s="31"/>
      <c r="AF28" s="31"/>
      <c r="AG28" s="31"/>
      <c r="AH28" s="31">
        <f t="shared" si="0"/>
        <v>1</v>
      </c>
      <c r="AI28" s="62">
        <v>44958</v>
      </c>
      <c r="AJ28" s="62">
        <v>45016</v>
      </c>
      <c r="AK28" s="26" t="s">
        <v>93</v>
      </c>
      <c r="AL28" s="44" t="s">
        <v>94</v>
      </c>
      <c r="AM28" s="44" t="s">
        <v>95</v>
      </c>
      <c r="AN28" s="43" t="s">
        <v>46</v>
      </c>
      <c r="AO28" s="25" t="s">
        <v>47</v>
      </c>
      <c r="AP28" s="25"/>
    </row>
    <row r="29" spans="1:42" s="42" customFormat="1" ht="80.45" hidden="1" customHeight="1">
      <c r="A29" s="43" t="s">
        <v>40</v>
      </c>
      <c r="B29" s="60" t="s">
        <v>41</v>
      </c>
      <c r="C29" s="60">
        <v>526</v>
      </c>
      <c r="D29" s="60" t="s">
        <v>70</v>
      </c>
      <c r="E29" s="60" t="s">
        <v>70</v>
      </c>
      <c r="F29" s="44" t="s">
        <v>91</v>
      </c>
      <c r="G29" s="44" t="s">
        <v>96</v>
      </c>
      <c r="H29" s="33">
        <v>0.8</v>
      </c>
      <c r="I29" s="267"/>
      <c r="J29" s="31"/>
      <c r="K29" s="31"/>
      <c r="L29" s="31"/>
      <c r="M29" s="31"/>
      <c r="N29" s="31"/>
      <c r="O29" s="31"/>
      <c r="P29" s="31">
        <v>0.25</v>
      </c>
      <c r="Q29" s="31"/>
      <c r="R29" s="31"/>
      <c r="S29" s="31"/>
      <c r="T29" s="31"/>
      <c r="U29" s="31"/>
      <c r="V29" s="31">
        <v>0.25</v>
      </c>
      <c r="W29" s="31"/>
      <c r="X29" s="31"/>
      <c r="Y29" s="31"/>
      <c r="Z29" s="31">
        <v>0.25</v>
      </c>
      <c r="AA29" s="31"/>
      <c r="AB29" s="31"/>
      <c r="AC29" s="31"/>
      <c r="AD29" s="31"/>
      <c r="AE29" s="31"/>
      <c r="AF29" s="31">
        <v>0.25</v>
      </c>
      <c r="AG29" s="31"/>
      <c r="AH29" s="31">
        <f t="shared" si="0"/>
        <v>1</v>
      </c>
      <c r="AI29" s="62">
        <v>45078</v>
      </c>
      <c r="AJ29" s="62">
        <v>45291</v>
      </c>
      <c r="AK29" s="26" t="s">
        <v>97</v>
      </c>
      <c r="AL29" s="44" t="s">
        <v>94</v>
      </c>
      <c r="AM29" s="44" t="s">
        <v>95</v>
      </c>
      <c r="AN29" s="43" t="s">
        <v>46</v>
      </c>
      <c r="AO29" s="25" t="s">
        <v>47</v>
      </c>
      <c r="AP29" s="25"/>
    </row>
    <row r="30" spans="1:42" s="28" customFormat="1" ht="60" hidden="1">
      <c r="A30" s="43" t="s">
        <v>40</v>
      </c>
      <c r="B30" s="60" t="s">
        <v>41</v>
      </c>
      <c r="C30" s="60">
        <v>526</v>
      </c>
      <c r="D30" s="60" t="s">
        <v>70</v>
      </c>
      <c r="E30" s="60" t="s">
        <v>70</v>
      </c>
      <c r="F30" s="44" t="s">
        <v>98</v>
      </c>
      <c r="G30" s="44" t="s">
        <v>99</v>
      </c>
      <c r="H30" s="33">
        <v>0.2</v>
      </c>
      <c r="I30" s="265">
        <f>+H30+H31</f>
        <v>1</v>
      </c>
      <c r="J30" s="31"/>
      <c r="K30" s="31"/>
      <c r="L30" s="31"/>
      <c r="M30" s="31"/>
      <c r="N30" s="31"/>
      <c r="O30" s="31"/>
      <c r="P30" s="31"/>
      <c r="Q30" s="31"/>
      <c r="R30" s="31"/>
      <c r="S30" s="31"/>
      <c r="T30" s="31">
        <v>0.2</v>
      </c>
      <c r="U30" s="31"/>
      <c r="V30" s="31">
        <v>0.8</v>
      </c>
      <c r="W30" s="31"/>
      <c r="X30" s="31"/>
      <c r="Y30" s="31"/>
      <c r="Z30" s="31"/>
      <c r="AA30" s="31"/>
      <c r="AB30" s="31"/>
      <c r="AC30" s="31"/>
      <c r="AD30" s="31"/>
      <c r="AE30" s="31"/>
      <c r="AF30" s="31"/>
      <c r="AG30" s="31"/>
      <c r="AH30" s="31">
        <f t="shared" si="0"/>
        <v>1</v>
      </c>
      <c r="AI30" s="62">
        <v>45078</v>
      </c>
      <c r="AJ30" s="62">
        <v>45138</v>
      </c>
      <c r="AK30" s="26" t="s">
        <v>100</v>
      </c>
      <c r="AL30" s="44" t="s">
        <v>94</v>
      </c>
      <c r="AM30" s="44" t="s">
        <v>95</v>
      </c>
      <c r="AN30" s="43" t="s">
        <v>46</v>
      </c>
      <c r="AO30" s="25" t="s">
        <v>47</v>
      </c>
      <c r="AP30" s="25"/>
    </row>
    <row r="31" spans="1:42" s="28" customFormat="1" ht="75" hidden="1">
      <c r="A31" s="43" t="s">
        <v>40</v>
      </c>
      <c r="B31" s="60" t="s">
        <v>41</v>
      </c>
      <c r="C31" s="60">
        <v>526</v>
      </c>
      <c r="D31" s="60" t="s">
        <v>70</v>
      </c>
      <c r="E31" s="60" t="s">
        <v>70</v>
      </c>
      <c r="F31" s="44" t="s">
        <v>98</v>
      </c>
      <c r="G31" s="44" t="s">
        <v>101</v>
      </c>
      <c r="H31" s="33">
        <v>0.8</v>
      </c>
      <c r="I31" s="267"/>
      <c r="J31" s="31">
        <v>0.1</v>
      </c>
      <c r="K31" s="31"/>
      <c r="L31" s="31">
        <v>0.1</v>
      </c>
      <c r="M31" s="31"/>
      <c r="N31" s="31">
        <v>0.1</v>
      </c>
      <c r="O31" s="31"/>
      <c r="P31" s="31">
        <v>0.1</v>
      </c>
      <c r="Q31" s="31"/>
      <c r="R31" s="31">
        <v>0.1</v>
      </c>
      <c r="S31" s="31"/>
      <c r="T31" s="31">
        <v>0.1</v>
      </c>
      <c r="U31" s="31"/>
      <c r="V31" s="31">
        <v>0.1</v>
      </c>
      <c r="W31" s="31"/>
      <c r="X31" s="31">
        <v>0.05</v>
      </c>
      <c r="Y31" s="31"/>
      <c r="Z31" s="31">
        <v>0.05</v>
      </c>
      <c r="AA31" s="31"/>
      <c r="AB31" s="31">
        <v>0.05</v>
      </c>
      <c r="AC31" s="31"/>
      <c r="AD31" s="31">
        <v>0.1</v>
      </c>
      <c r="AE31" s="31"/>
      <c r="AF31" s="31">
        <v>0.05</v>
      </c>
      <c r="AG31" s="31"/>
      <c r="AH31" s="31">
        <f t="shared" si="0"/>
        <v>1</v>
      </c>
      <c r="AI31" s="62">
        <v>44927</v>
      </c>
      <c r="AJ31" s="62">
        <v>45291</v>
      </c>
      <c r="AK31" s="26" t="s">
        <v>102</v>
      </c>
      <c r="AL31" s="44" t="s">
        <v>94</v>
      </c>
      <c r="AM31" s="44" t="s">
        <v>95</v>
      </c>
      <c r="AN31" s="43" t="s">
        <v>46</v>
      </c>
      <c r="AO31" s="25" t="s">
        <v>47</v>
      </c>
      <c r="AP31" s="25"/>
    </row>
    <row r="32" spans="1:42" s="28" customFormat="1" ht="60" hidden="1">
      <c r="A32" s="43" t="s">
        <v>40</v>
      </c>
      <c r="B32" s="60" t="s">
        <v>41</v>
      </c>
      <c r="C32" s="60">
        <v>526</v>
      </c>
      <c r="D32" s="60" t="s">
        <v>70</v>
      </c>
      <c r="E32" s="60" t="s">
        <v>70</v>
      </c>
      <c r="F32" s="44" t="s">
        <v>103</v>
      </c>
      <c r="G32" s="44" t="s">
        <v>104</v>
      </c>
      <c r="H32" s="33">
        <v>0.5</v>
      </c>
      <c r="I32" s="265">
        <f>+H32+H33</f>
        <v>1</v>
      </c>
      <c r="J32" s="31"/>
      <c r="K32" s="31"/>
      <c r="L32" s="31"/>
      <c r="M32" s="31"/>
      <c r="N32" s="31"/>
      <c r="O32" s="31"/>
      <c r="P32" s="31"/>
      <c r="Q32" s="31"/>
      <c r="R32" s="31"/>
      <c r="S32" s="31"/>
      <c r="T32" s="31"/>
      <c r="U32" s="31"/>
      <c r="V32" s="31"/>
      <c r="W32" s="31"/>
      <c r="X32" s="31"/>
      <c r="Y32" s="31"/>
      <c r="Z32" s="31"/>
      <c r="AA32" s="31"/>
      <c r="AB32" s="31"/>
      <c r="AC32" s="31"/>
      <c r="AD32" s="31">
        <v>1</v>
      </c>
      <c r="AE32" s="31"/>
      <c r="AF32" s="31"/>
      <c r="AG32" s="31"/>
      <c r="AH32" s="31">
        <f t="shared" si="0"/>
        <v>1</v>
      </c>
      <c r="AI32" s="62">
        <v>45078</v>
      </c>
      <c r="AJ32" s="62">
        <v>45260</v>
      </c>
      <c r="AK32" s="26" t="s">
        <v>100</v>
      </c>
      <c r="AL32" s="44" t="s">
        <v>94</v>
      </c>
      <c r="AM32" s="44" t="s">
        <v>95</v>
      </c>
      <c r="AN32" s="43" t="s">
        <v>46</v>
      </c>
      <c r="AO32" s="25" t="s">
        <v>47</v>
      </c>
      <c r="AP32" s="25"/>
    </row>
    <row r="33" spans="1:42" s="28" customFormat="1" ht="60" hidden="1">
      <c r="A33" s="43" t="s">
        <v>40</v>
      </c>
      <c r="B33" s="60" t="s">
        <v>41</v>
      </c>
      <c r="C33" s="60">
        <v>526</v>
      </c>
      <c r="D33" s="60" t="s">
        <v>70</v>
      </c>
      <c r="E33" s="60" t="s">
        <v>70</v>
      </c>
      <c r="F33" s="44" t="s">
        <v>103</v>
      </c>
      <c r="G33" s="44" t="s">
        <v>105</v>
      </c>
      <c r="H33" s="33">
        <v>0.5</v>
      </c>
      <c r="I33" s="267"/>
      <c r="J33" s="31"/>
      <c r="K33" s="31"/>
      <c r="L33" s="31"/>
      <c r="M33" s="31"/>
      <c r="N33" s="30"/>
      <c r="O33" s="31"/>
      <c r="P33" s="31">
        <v>0.25</v>
      </c>
      <c r="Q33" s="31"/>
      <c r="R33" s="31"/>
      <c r="S33" s="31"/>
      <c r="T33" s="30"/>
      <c r="U33" s="31"/>
      <c r="V33" s="31">
        <v>0.25</v>
      </c>
      <c r="W33" s="31"/>
      <c r="X33" s="31"/>
      <c r="Y33" s="31"/>
      <c r="Z33" s="30"/>
      <c r="AA33" s="31"/>
      <c r="AB33" s="31">
        <v>0.25</v>
      </c>
      <c r="AC33" s="31"/>
      <c r="AD33" s="31"/>
      <c r="AE33" s="31"/>
      <c r="AF33" s="31">
        <v>0.25</v>
      </c>
      <c r="AG33" s="31"/>
      <c r="AH33" s="31">
        <f>+J33+L33+N33+P33+R33+T33+V33+X33+Z33+AB33+AD33+AF33</f>
        <v>1</v>
      </c>
      <c r="AI33" s="62">
        <v>44986</v>
      </c>
      <c r="AJ33" s="62">
        <v>45291</v>
      </c>
      <c r="AK33" s="26" t="s">
        <v>100</v>
      </c>
      <c r="AL33" s="44" t="s">
        <v>94</v>
      </c>
      <c r="AM33" s="44" t="s">
        <v>95</v>
      </c>
      <c r="AN33" s="43" t="s">
        <v>46</v>
      </c>
      <c r="AO33" s="25" t="s">
        <v>47</v>
      </c>
      <c r="AP33" s="25"/>
    </row>
    <row r="34" spans="1:42" s="28" customFormat="1" ht="75" hidden="1">
      <c r="A34" s="43" t="s">
        <v>40</v>
      </c>
      <c r="B34" s="60" t="s">
        <v>41</v>
      </c>
      <c r="C34" s="60">
        <v>526</v>
      </c>
      <c r="D34" s="60" t="s">
        <v>70</v>
      </c>
      <c r="E34" s="60" t="s">
        <v>70</v>
      </c>
      <c r="F34" s="44" t="s">
        <v>106</v>
      </c>
      <c r="G34" s="44" t="s">
        <v>107</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44986</v>
      </c>
      <c r="AJ34" s="62">
        <v>45291</v>
      </c>
      <c r="AK34" s="26" t="s">
        <v>108</v>
      </c>
      <c r="AL34" s="44" t="s">
        <v>94</v>
      </c>
      <c r="AM34" s="44" t="s">
        <v>95</v>
      </c>
      <c r="AN34" s="43" t="s">
        <v>46</v>
      </c>
      <c r="AO34" s="25" t="s">
        <v>47</v>
      </c>
      <c r="AP34" s="25"/>
    </row>
    <row r="35" spans="1:42" s="28" customFormat="1" ht="90" hidden="1">
      <c r="A35" s="43" t="s">
        <v>40</v>
      </c>
      <c r="B35" s="60" t="s">
        <v>41</v>
      </c>
      <c r="C35" s="60">
        <v>526</v>
      </c>
      <c r="D35" s="60" t="s">
        <v>70</v>
      </c>
      <c r="E35" s="60" t="s">
        <v>70</v>
      </c>
      <c r="F35" s="44" t="s">
        <v>109</v>
      </c>
      <c r="G35" s="44" t="s">
        <v>110</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45078</v>
      </c>
      <c r="AJ35" s="62">
        <v>45291</v>
      </c>
      <c r="AK35" s="26" t="s">
        <v>108</v>
      </c>
      <c r="AL35" s="44" t="s">
        <v>94</v>
      </c>
      <c r="AM35" s="44" t="s">
        <v>95</v>
      </c>
      <c r="AN35" s="43" t="s">
        <v>46</v>
      </c>
      <c r="AO35" s="25" t="s">
        <v>47</v>
      </c>
      <c r="AP35" s="25"/>
    </row>
    <row r="36" spans="1:42" s="28" customFormat="1" ht="60" hidden="1">
      <c r="A36" s="43" t="s">
        <v>40</v>
      </c>
      <c r="B36" s="60" t="s">
        <v>41</v>
      </c>
      <c r="C36" s="60">
        <v>526</v>
      </c>
      <c r="D36" s="60" t="s">
        <v>70</v>
      </c>
      <c r="E36" s="60" t="s">
        <v>70</v>
      </c>
      <c r="F36" s="44" t="s">
        <v>114</v>
      </c>
      <c r="G36" s="44" t="s">
        <v>115</v>
      </c>
      <c r="H36" s="33">
        <v>0.25</v>
      </c>
      <c r="I36" s="265">
        <f>+H36+H37+H38</f>
        <v>1</v>
      </c>
      <c r="J36" s="31"/>
      <c r="K36" s="31"/>
      <c r="L36" s="31"/>
      <c r="M36" s="31"/>
      <c r="N36" s="31"/>
      <c r="O36" s="31"/>
      <c r="P36" s="31">
        <v>0.5</v>
      </c>
      <c r="Q36" s="31"/>
      <c r="R36" s="31"/>
      <c r="S36" s="31"/>
      <c r="T36" s="31"/>
      <c r="U36" s="31"/>
      <c r="V36" s="31"/>
      <c r="W36" s="31"/>
      <c r="X36" s="31">
        <v>0.5</v>
      </c>
      <c r="Y36" s="31"/>
      <c r="Z36" s="31"/>
      <c r="AA36" s="31"/>
      <c r="AB36" s="31"/>
      <c r="AC36" s="31"/>
      <c r="AD36" s="31"/>
      <c r="AE36" s="31"/>
      <c r="AF36" s="31"/>
      <c r="AG36" s="31"/>
      <c r="AH36" s="31">
        <f t="shared" si="0"/>
        <v>1</v>
      </c>
      <c r="AI36" s="62">
        <v>45017</v>
      </c>
      <c r="AJ36" s="62">
        <v>45169</v>
      </c>
      <c r="AK36" s="26" t="s">
        <v>116</v>
      </c>
      <c r="AL36" s="44" t="s">
        <v>94</v>
      </c>
      <c r="AM36" s="44" t="s">
        <v>95</v>
      </c>
      <c r="AN36" s="43" t="s">
        <v>46</v>
      </c>
      <c r="AO36" s="25" t="s">
        <v>47</v>
      </c>
      <c r="AP36" s="25"/>
    </row>
    <row r="37" spans="1:42" s="28" customFormat="1" ht="98.25" hidden="1" customHeight="1">
      <c r="A37" s="43" t="s">
        <v>40</v>
      </c>
      <c r="B37" s="60" t="s">
        <v>41</v>
      </c>
      <c r="C37" s="60">
        <v>526</v>
      </c>
      <c r="D37" s="60" t="s">
        <v>70</v>
      </c>
      <c r="E37" s="60" t="s">
        <v>70</v>
      </c>
      <c r="F37" s="44" t="s">
        <v>114</v>
      </c>
      <c r="G37" s="44" t="s">
        <v>117</v>
      </c>
      <c r="H37" s="33">
        <v>0.25</v>
      </c>
      <c r="I37" s="266"/>
      <c r="J37" s="31"/>
      <c r="K37" s="31"/>
      <c r="L37" s="31"/>
      <c r="M37" s="31"/>
      <c r="N37" s="31"/>
      <c r="O37" s="31"/>
      <c r="P37" s="31"/>
      <c r="Q37" s="31"/>
      <c r="R37" s="31"/>
      <c r="S37" s="31"/>
      <c r="T37" s="31">
        <v>0.5</v>
      </c>
      <c r="U37" s="31"/>
      <c r="V37" s="31"/>
      <c r="W37" s="31"/>
      <c r="X37" s="31"/>
      <c r="Y37" s="31"/>
      <c r="Z37" s="31"/>
      <c r="AA37" s="31"/>
      <c r="AB37" s="31"/>
      <c r="AC37" s="31"/>
      <c r="AD37" s="31"/>
      <c r="AE37" s="31"/>
      <c r="AF37" s="31">
        <v>0.5</v>
      </c>
      <c r="AG37" s="31"/>
      <c r="AH37" s="31">
        <f t="shared" si="0"/>
        <v>1</v>
      </c>
      <c r="AI37" s="62">
        <v>44928</v>
      </c>
      <c r="AJ37" s="62">
        <v>45291</v>
      </c>
      <c r="AK37" s="26" t="s">
        <v>118</v>
      </c>
      <c r="AL37" s="44" t="s">
        <v>94</v>
      </c>
      <c r="AM37" s="44" t="s">
        <v>95</v>
      </c>
      <c r="AN37" s="43" t="s">
        <v>46</v>
      </c>
      <c r="AO37" s="25" t="s">
        <v>47</v>
      </c>
      <c r="AP37" s="25"/>
    </row>
    <row r="38" spans="1:42" s="28" customFormat="1" ht="111" hidden="1" customHeight="1">
      <c r="A38" s="43" t="s">
        <v>40</v>
      </c>
      <c r="B38" s="60" t="s">
        <v>41</v>
      </c>
      <c r="C38" s="60">
        <v>526</v>
      </c>
      <c r="D38" s="60" t="s">
        <v>70</v>
      </c>
      <c r="E38" s="60" t="s">
        <v>70</v>
      </c>
      <c r="F38" s="44" t="s">
        <v>114</v>
      </c>
      <c r="G38" s="44" t="s">
        <v>119</v>
      </c>
      <c r="H38" s="33">
        <v>0.5</v>
      </c>
      <c r="I38" s="267"/>
      <c r="J38" s="31"/>
      <c r="K38" s="31"/>
      <c r="L38" s="31"/>
      <c r="M38" s="31"/>
      <c r="N38" s="31">
        <v>0.5</v>
      </c>
      <c r="O38" s="31"/>
      <c r="P38" s="31"/>
      <c r="Q38" s="31"/>
      <c r="R38" s="31"/>
      <c r="S38" s="31"/>
      <c r="T38" s="31"/>
      <c r="U38" s="31"/>
      <c r="V38" s="31"/>
      <c r="W38" s="31"/>
      <c r="X38" s="31"/>
      <c r="Y38" s="31"/>
      <c r="Z38" s="31">
        <v>0.5</v>
      </c>
      <c r="AA38" s="31"/>
      <c r="AB38" s="31"/>
      <c r="AC38" s="31"/>
      <c r="AD38" s="31"/>
      <c r="AE38" s="31"/>
      <c r="AF38" s="31"/>
      <c r="AG38" s="31"/>
      <c r="AH38" s="31">
        <f t="shared" si="0"/>
        <v>1</v>
      </c>
      <c r="AI38" s="62">
        <v>44986</v>
      </c>
      <c r="AJ38" s="62">
        <v>45199</v>
      </c>
      <c r="AK38" s="26" t="s">
        <v>120</v>
      </c>
      <c r="AL38" s="44" t="s">
        <v>94</v>
      </c>
      <c r="AM38" s="44" t="s">
        <v>95</v>
      </c>
      <c r="AN38" s="43" t="s">
        <v>46</v>
      </c>
      <c r="AO38" s="25" t="s">
        <v>47</v>
      </c>
      <c r="AP38" s="25"/>
    </row>
    <row r="39" spans="1:42" s="28" customFormat="1" ht="60" hidden="1">
      <c r="A39" s="43" t="s">
        <v>40</v>
      </c>
      <c r="B39" s="60" t="s">
        <v>41</v>
      </c>
      <c r="C39" s="60">
        <v>526</v>
      </c>
      <c r="D39" s="60" t="s">
        <v>70</v>
      </c>
      <c r="E39" s="60" t="s">
        <v>70</v>
      </c>
      <c r="F39" s="44" t="s">
        <v>121</v>
      </c>
      <c r="G39" s="44" t="s">
        <v>122</v>
      </c>
      <c r="H39" s="33">
        <v>0.2</v>
      </c>
      <c r="I39" s="265">
        <f>+H39+H40</f>
        <v>1</v>
      </c>
      <c r="J39" s="31"/>
      <c r="K39" s="31"/>
      <c r="L39" s="31">
        <v>1</v>
      </c>
      <c r="M39" s="31"/>
      <c r="N39" s="31"/>
      <c r="O39" s="31"/>
      <c r="P39" s="31"/>
      <c r="Q39" s="31"/>
      <c r="R39" s="31"/>
      <c r="S39" s="31"/>
      <c r="T39" s="31"/>
      <c r="U39" s="31"/>
      <c r="V39" s="31"/>
      <c r="W39" s="31"/>
      <c r="X39" s="31"/>
      <c r="Y39" s="31"/>
      <c r="Z39" s="31"/>
      <c r="AA39" s="31"/>
      <c r="AB39" s="31"/>
      <c r="AC39" s="31"/>
      <c r="AD39" s="31"/>
      <c r="AE39" s="31"/>
      <c r="AF39" s="31"/>
      <c r="AG39" s="31"/>
      <c r="AH39" s="31">
        <f t="shared" si="0"/>
        <v>1</v>
      </c>
      <c r="AI39" s="62">
        <v>44958</v>
      </c>
      <c r="AJ39" s="62">
        <v>44985</v>
      </c>
      <c r="AK39" s="26" t="s">
        <v>123</v>
      </c>
      <c r="AL39" s="44" t="s">
        <v>94</v>
      </c>
      <c r="AM39" s="44" t="s">
        <v>95</v>
      </c>
      <c r="AN39" s="43" t="s">
        <v>46</v>
      </c>
      <c r="AO39" s="25" t="s">
        <v>47</v>
      </c>
      <c r="AP39" s="25"/>
    </row>
    <row r="40" spans="1:42" s="28" customFormat="1" ht="60" hidden="1">
      <c r="A40" s="43" t="s">
        <v>40</v>
      </c>
      <c r="B40" s="60" t="s">
        <v>41</v>
      </c>
      <c r="C40" s="60">
        <v>526</v>
      </c>
      <c r="D40" s="60" t="s">
        <v>70</v>
      </c>
      <c r="E40" s="60" t="s">
        <v>70</v>
      </c>
      <c r="F40" s="44" t="s">
        <v>121</v>
      </c>
      <c r="G40" s="44" t="s">
        <v>124</v>
      </c>
      <c r="H40" s="33">
        <v>0.8</v>
      </c>
      <c r="I40" s="267"/>
      <c r="J40" s="31"/>
      <c r="K40" s="31"/>
      <c r="L40" s="31"/>
      <c r="M40" s="31"/>
      <c r="N40" s="31"/>
      <c r="O40" s="31"/>
      <c r="P40" s="31">
        <v>0.25</v>
      </c>
      <c r="Q40" s="31"/>
      <c r="R40" s="31"/>
      <c r="S40" s="31"/>
      <c r="T40" s="31"/>
      <c r="U40" s="31"/>
      <c r="V40" s="31">
        <v>0.25</v>
      </c>
      <c r="W40" s="31"/>
      <c r="X40" s="31"/>
      <c r="Y40" s="31"/>
      <c r="Z40" s="31">
        <v>0.25</v>
      </c>
      <c r="AA40" s="31"/>
      <c r="AB40" s="31"/>
      <c r="AC40" s="31"/>
      <c r="AD40" s="31"/>
      <c r="AE40" s="31"/>
      <c r="AF40" s="31">
        <v>0.25</v>
      </c>
      <c r="AG40" s="31"/>
      <c r="AH40" s="31">
        <f>+J40+L40+N40+P40+R40+T40+V40+X40+Z40+AB40+AD40+AF40</f>
        <v>1</v>
      </c>
      <c r="AI40" s="62">
        <v>44986</v>
      </c>
      <c r="AJ40" s="62">
        <v>45291</v>
      </c>
      <c r="AK40" s="26" t="s">
        <v>108</v>
      </c>
      <c r="AL40" s="44" t="s">
        <v>94</v>
      </c>
      <c r="AM40" s="44" t="s">
        <v>95</v>
      </c>
      <c r="AN40" s="43" t="s">
        <v>46</v>
      </c>
      <c r="AO40" s="25" t="s">
        <v>47</v>
      </c>
      <c r="AP40" s="25"/>
    </row>
    <row r="41" spans="1:42" s="28" customFormat="1" ht="60" hidden="1">
      <c r="A41" s="43" t="s">
        <v>40</v>
      </c>
      <c r="B41" s="60" t="s">
        <v>41</v>
      </c>
      <c r="C41" s="60">
        <v>526</v>
      </c>
      <c r="D41" s="60" t="s">
        <v>70</v>
      </c>
      <c r="E41" s="60" t="s">
        <v>70</v>
      </c>
      <c r="F41" s="44" t="s">
        <v>111</v>
      </c>
      <c r="G41" s="44" t="s">
        <v>112</v>
      </c>
      <c r="H41" s="33">
        <v>1</v>
      </c>
      <c r="I41" s="33">
        <v>1</v>
      </c>
      <c r="J41" s="31"/>
      <c r="K41" s="31"/>
      <c r="L41" s="31"/>
      <c r="M41" s="31"/>
      <c r="N41" s="30"/>
      <c r="O41" s="31"/>
      <c r="P41" s="31">
        <v>0.25</v>
      </c>
      <c r="Q41" s="31"/>
      <c r="R41" s="31"/>
      <c r="S41" s="31"/>
      <c r="T41" s="30"/>
      <c r="U41" s="31"/>
      <c r="V41" s="31">
        <v>0.25</v>
      </c>
      <c r="W41" s="31"/>
      <c r="X41" s="31"/>
      <c r="Y41" s="31"/>
      <c r="Z41" s="30"/>
      <c r="AA41" s="31"/>
      <c r="AB41" s="31">
        <v>0.25</v>
      </c>
      <c r="AC41" s="31"/>
      <c r="AD41" s="31"/>
      <c r="AE41" s="31"/>
      <c r="AF41" s="31">
        <v>0.25</v>
      </c>
      <c r="AG41" s="31"/>
      <c r="AH41" s="31">
        <f>+J41+L41+N41+P41+R41+T41+V41+X41+Z41+AB41+AD41+AF41</f>
        <v>1</v>
      </c>
      <c r="AI41" s="62">
        <v>44986</v>
      </c>
      <c r="AJ41" s="62">
        <v>45291</v>
      </c>
      <c r="AK41" s="26" t="s">
        <v>113</v>
      </c>
      <c r="AL41" s="44" t="s">
        <v>94</v>
      </c>
      <c r="AM41" s="44" t="s">
        <v>95</v>
      </c>
      <c r="AN41" s="43" t="s">
        <v>46</v>
      </c>
      <c r="AO41" s="25" t="s">
        <v>47</v>
      </c>
      <c r="AP41" s="25"/>
    </row>
    <row r="42" spans="1:42" s="166" customFormat="1" ht="151.5" customHeight="1">
      <c r="A42" s="158" t="s">
        <v>40</v>
      </c>
      <c r="B42" s="159" t="s">
        <v>41</v>
      </c>
      <c r="C42" s="159">
        <v>527</v>
      </c>
      <c r="D42" s="159" t="s">
        <v>70</v>
      </c>
      <c r="E42" s="60" t="s">
        <v>70</v>
      </c>
      <c r="F42" s="160" t="s">
        <v>125</v>
      </c>
      <c r="G42" s="160" t="s">
        <v>126</v>
      </c>
      <c r="H42" s="161">
        <v>1</v>
      </c>
      <c r="I42" s="167">
        <f>+H42</f>
        <v>1</v>
      </c>
      <c r="J42" s="161" t="s">
        <v>127</v>
      </c>
      <c r="K42" s="161" t="s">
        <v>127</v>
      </c>
      <c r="L42" s="161" t="s">
        <v>127</v>
      </c>
      <c r="M42" s="161" t="s">
        <v>127</v>
      </c>
      <c r="N42" s="161" t="s">
        <v>127</v>
      </c>
      <c r="O42" s="161" t="s">
        <v>127</v>
      </c>
      <c r="P42" s="222">
        <v>0.3</v>
      </c>
      <c r="Q42" s="222" t="s">
        <v>127</v>
      </c>
      <c r="R42" s="222">
        <v>0.1</v>
      </c>
      <c r="S42" s="222" t="s">
        <v>127</v>
      </c>
      <c r="T42" s="222">
        <v>0.1</v>
      </c>
      <c r="U42" s="222" t="s">
        <v>127</v>
      </c>
      <c r="V42" s="222">
        <v>0.2</v>
      </c>
      <c r="W42" s="222" t="s">
        <v>127</v>
      </c>
      <c r="X42" s="222">
        <v>0.3</v>
      </c>
      <c r="Y42" s="222" t="s">
        <v>127</v>
      </c>
      <c r="Z42" s="222"/>
      <c r="AA42" s="222" t="s">
        <v>127</v>
      </c>
      <c r="AB42" s="222"/>
      <c r="AC42" s="222" t="s">
        <v>127</v>
      </c>
      <c r="AD42" s="222"/>
      <c r="AE42" s="161" t="s">
        <v>127</v>
      </c>
      <c r="AF42" s="161" t="s">
        <v>127</v>
      </c>
      <c r="AG42" s="161" t="s">
        <v>127</v>
      </c>
      <c r="AH42" s="161">
        <f>AD42+AB42+Z42+X42+V42+T42+R42+P42</f>
        <v>1</v>
      </c>
      <c r="AI42" s="221">
        <v>45017</v>
      </c>
      <c r="AJ42" s="221">
        <v>45168</v>
      </c>
      <c r="AK42" s="158" t="s">
        <v>128</v>
      </c>
      <c r="AL42" s="158" t="s">
        <v>702</v>
      </c>
      <c r="AM42" s="158" t="s">
        <v>808</v>
      </c>
      <c r="AN42" s="158" t="s">
        <v>809</v>
      </c>
      <c r="AO42" s="158" t="s">
        <v>810</v>
      </c>
      <c r="AP42" s="329" t="s">
        <v>851</v>
      </c>
    </row>
    <row r="43" spans="1:42" s="166" customFormat="1" ht="151.5" customHeight="1">
      <c r="A43" s="106" t="s">
        <v>40</v>
      </c>
      <c r="B43" s="107" t="s">
        <v>41</v>
      </c>
      <c r="C43" s="107">
        <v>527</v>
      </c>
      <c r="D43" s="107" t="s">
        <v>70</v>
      </c>
      <c r="E43" s="107" t="s">
        <v>70</v>
      </c>
      <c r="F43" s="108" t="s">
        <v>125</v>
      </c>
      <c r="G43" s="108" t="s">
        <v>126</v>
      </c>
      <c r="H43" s="109">
        <v>1</v>
      </c>
      <c r="I43" s="123">
        <f>+H43</f>
        <v>1</v>
      </c>
      <c r="J43" s="109" t="s">
        <v>127</v>
      </c>
      <c r="K43" s="109" t="s">
        <v>127</v>
      </c>
      <c r="L43" s="109" t="s">
        <v>127</v>
      </c>
      <c r="M43" s="109" t="s">
        <v>127</v>
      </c>
      <c r="N43" s="109" t="s">
        <v>127</v>
      </c>
      <c r="O43" s="109" t="s">
        <v>127</v>
      </c>
      <c r="P43" s="109">
        <v>0.2</v>
      </c>
      <c r="Q43" s="109" t="s">
        <v>127</v>
      </c>
      <c r="R43" s="109">
        <v>0.1</v>
      </c>
      <c r="S43" s="109" t="s">
        <v>127</v>
      </c>
      <c r="T43" s="109">
        <v>0.1</v>
      </c>
      <c r="U43" s="109" t="s">
        <v>127</v>
      </c>
      <c r="V43" s="130">
        <v>0.1</v>
      </c>
      <c r="W43" s="130" t="s">
        <v>127</v>
      </c>
      <c r="X43" s="130">
        <v>0.1</v>
      </c>
      <c r="Y43" s="130" t="s">
        <v>127</v>
      </c>
      <c r="Z43" s="130">
        <v>0.1</v>
      </c>
      <c r="AA43" s="130" t="s">
        <v>127</v>
      </c>
      <c r="AB43" s="130">
        <v>0.1</v>
      </c>
      <c r="AC43" s="130" t="s">
        <v>127</v>
      </c>
      <c r="AD43" s="130">
        <v>0.2</v>
      </c>
      <c r="AE43" s="109" t="s">
        <v>127</v>
      </c>
      <c r="AF43" s="109" t="s">
        <v>127</v>
      </c>
      <c r="AG43" s="109" t="s">
        <v>127</v>
      </c>
      <c r="AH43" s="109">
        <f>AD43+AB43+Z43+X43+V43+T43+R43+P43</f>
        <v>1</v>
      </c>
      <c r="AI43" s="223">
        <v>45017</v>
      </c>
      <c r="AJ43" s="155">
        <v>45260</v>
      </c>
      <c r="AK43" s="106" t="s">
        <v>128</v>
      </c>
      <c r="AL43" s="106" t="s">
        <v>702</v>
      </c>
      <c r="AM43" s="106" t="s">
        <v>808</v>
      </c>
      <c r="AN43" s="106" t="s">
        <v>809</v>
      </c>
      <c r="AO43" s="106" t="s">
        <v>810</v>
      </c>
      <c r="AP43" s="330"/>
    </row>
    <row r="44" spans="1:42" s="28" customFormat="1" ht="60" hidden="1">
      <c r="A44" s="43" t="s">
        <v>40</v>
      </c>
      <c r="B44" s="60" t="s">
        <v>41</v>
      </c>
      <c r="C44" s="60">
        <v>527</v>
      </c>
      <c r="D44" s="60" t="s">
        <v>70</v>
      </c>
      <c r="E44" s="60" t="s">
        <v>70</v>
      </c>
      <c r="F44" s="44" t="s">
        <v>129</v>
      </c>
      <c r="G44" s="44" t="s">
        <v>130</v>
      </c>
      <c r="H44" s="31">
        <v>0.2</v>
      </c>
      <c r="I44" s="250">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25"/>
    </row>
    <row r="45" spans="1:42" s="28" customFormat="1" ht="75" hidden="1">
      <c r="A45" s="43" t="s">
        <v>40</v>
      </c>
      <c r="B45" s="60" t="s">
        <v>41</v>
      </c>
      <c r="C45" s="60">
        <v>527</v>
      </c>
      <c r="D45" s="60" t="s">
        <v>70</v>
      </c>
      <c r="E45" s="60" t="s">
        <v>70</v>
      </c>
      <c r="F45" s="44" t="s">
        <v>129</v>
      </c>
      <c r="G45" s="44" t="s">
        <v>132</v>
      </c>
      <c r="H45" s="31">
        <v>0.25</v>
      </c>
      <c r="I45" s="251"/>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25"/>
    </row>
    <row r="46" spans="1:42" s="28" customFormat="1" ht="60" hidden="1">
      <c r="A46" s="43" t="s">
        <v>40</v>
      </c>
      <c r="B46" s="60" t="s">
        <v>41</v>
      </c>
      <c r="C46" s="60">
        <v>527</v>
      </c>
      <c r="D46" s="60" t="s">
        <v>70</v>
      </c>
      <c r="E46" s="60" t="s">
        <v>70</v>
      </c>
      <c r="F46" s="44" t="s">
        <v>129</v>
      </c>
      <c r="G46" s="44" t="s">
        <v>134</v>
      </c>
      <c r="H46" s="31">
        <v>0.15</v>
      </c>
      <c r="I46" s="251"/>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25"/>
    </row>
    <row r="47" spans="1:42" s="28" customFormat="1" ht="75" hidden="1">
      <c r="A47" s="43" t="s">
        <v>40</v>
      </c>
      <c r="B47" s="60" t="s">
        <v>41</v>
      </c>
      <c r="C47" s="60">
        <v>527</v>
      </c>
      <c r="D47" s="60" t="s">
        <v>70</v>
      </c>
      <c r="E47" s="60" t="s">
        <v>70</v>
      </c>
      <c r="F47" s="44" t="s">
        <v>129</v>
      </c>
      <c r="G47" s="44" t="s">
        <v>136</v>
      </c>
      <c r="H47" s="31">
        <v>0.2</v>
      </c>
      <c r="I47" s="251"/>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25"/>
    </row>
    <row r="48" spans="1:42" s="28" customFormat="1" ht="60" hidden="1">
      <c r="A48" s="43" t="s">
        <v>40</v>
      </c>
      <c r="B48" s="60" t="s">
        <v>41</v>
      </c>
      <c r="C48" s="60">
        <v>527</v>
      </c>
      <c r="D48" s="60" t="s">
        <v>70</v>
      </c>
      <c r="E48" s="60" t="s">
        <v>70</v>
      </c>
      <c r="F48" s="44" t="s">
        <v>129</v>
      </c>
      <c r="G48" s="44" t="s">
        <v>138</v>
      </c>
      <c r="H48" s="31">
        <v>0.2</v>
      </c>
      <c r="I48" s="251"/>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25"/>
    </row>
    <row r="49" spans="1:117" s="28" customFormat="1" ht="75">
      <c r="A49" s="43" t="s">
        <v>40</v>
      </c>
      <c r="B49" s="60" t="s">
        <v>41</v>
      </c>
      <c r="C49" s="60">
        <v>527</v>
      </c>
      <c r="D49" s="60" t="s">
        <v>70</v>
      </c>
      <c r="E49" s="60" t="s">
        <v>70</v>
      </c>
      <c r="F49" s="44" t="s">
        <v>140</v>
      </c>
      <c r="G49" s="44" t="s">
        <v>141</v>
      </c>
      <c r="H49" s="33">
        <v>0.5</v>
      </c>
      <c r="I49" s="102"/>
      <c r="J49" s="60"/>
      <c r="K49" s="60"/>
      <c r="L49" s="60"/>
      <c r="M49" s="60"/>
      <c r="N49" s="60"/>
      <c r="O49" s="60"/>
      <c r="P49" s="63">
        <v>0.33</v>
      </c>
      <c r="Q49" s="60"/>
      <c r="R49" s="63">
        <v>0.33</v>
      </c>
      <c r="S49" s="60"/>
      <c r="T49" s="63">
        <v>0.2</v>
      </c>
      <c r="U49" s="60"/>
      <c r="V49" s="63">
        <v>0.14000000000000001</v>
      </c>
      <c r="W49" s="60"/>
      <c r="X49" s="60"/>
      <c r="Y49" s="60"/>
      <c r="Z49" s="60"/>
      <c r="AA49" s="60"/>
      <c r="AB49" s="60"/>
      <c r="AC49" s="60"/>
      <c r="AD49" s="60"/>
      <c r="AE49" s="60"/>
      <c r="AF49" s="60"/>
      <c r="AG49" s="60"/>
      <c r="AH49" s="31">
        <f t="shared" ref="AH49:AH50" si="2">+J49+L49+N49+P49+R49+T49+V49+X49+Z49+AB49+AD49+AF49</f>
        <v>1</v>
      </c>
      <c r="AI49" s="64">
        <v>45017</v>
      </c>
      <c r="AJ49" s="64">
        <v>45138</v>
      </c>
      <c r="AK49" s="43" t="s">
        <v>142</v>
      </c>
      <c r="AL49" s="43" t="s">
        <v>698</v>
      </c>
      <c r="AM49" s="43" t="s">
        <v>705</v>
      </c>
      <c r="AN49" s="43" t="s">
        <v>46</v>
      </c>
      <c r="AO49" s="25" t="s">
        <v>47</v>
      </c>
      <c r="AP49" s="331" t="s">
        <v>854</v>
      </c>
    </row>
    <row r="50" spans="1:117" s="28" customFormat="1" ht="75">
      <c r="A50" s="106" t="s">
        <v>40</v>
      </c>
      <c r="B50" s="107" t="s">
        <v>41</v>
      </c>
      <c r="C50" s="107">
        <v>527</v>
      </c>
      <c r="D50" s="107" t="s">
        <v>70</v>
      </c>
      <c r="E50" s="107" t="s">
        <v>70</v>
      </c>
      <c r="F50" s="108" t="s">
        <v>140</v>
      </c>
      <c r="G50" s="108" t="s">
        <v>141</v>
      </c>
      <c r="H50" s="154">
        <v>0.5</v>
      </c>
      <c r="I50" s="261">
        <f>+H50+H51</f>
        <v>1</v>
      </c>
      <c r="J50" s="107"/>
      <c r="K50" s="107"/>
      <c r="L50" s="107"/>
      <c r="M50" s="107"/>
      <c r="N50" s="107"/>
      <c r="O50" s="107"/>
      <c r="P50" s="135">
        <v>0.33</v>
      </c>
      <c r="Q50" s="107"/>
      <c r="R50" s="135">
        <v>0.33</v>
      </c>
      <c r="S50" s="107"/>
      <c r="T50" s="110">
        <v>0.1</v>
      </c>
      <c r="U50" s="111"/>
      <c r="V50" s="110">
        <v>0.1</v>
      </c>
      <c r="W50" s="111"/>
      <c r="X50" s="110">
        <v>0.14000000000000001</v>
      </c>
      <c r="Y50" s="107"/>
      <c r="Z50" s="107"/>
      <c r="AA50" s="107"/>
      <c r="AB50" s="107"/>
      <c r="AC50" s="107"/>
      <c r="AD50" s="107"/>
      <c r="AE50" s="107"/>
      <c r="AF50" s="107"/>
      <c r="AG50" s="107"/>
      <c r="AH50" s="109">
        <f t="shared" si="2"/>
        <v>1</v>
      </c>
      <c r="AI50" s="112">
        <v>45017</v>
      </c>
      <c r="AJ50" s="113">
        <v>45169</v>
      </c>
      <c r="AK50" s="106" t="s">
        <v>142</v>
      </c>
      <c r="AL50" s="106" t="s">
        <v>698</v>
      </c>
      <c r="AM50" s="106" t="s">
        <v>705</v>
      </c>
      <c r="AN50" s="106" t="s">
        <v>46</v>
      </c>
      <c r="AO50" s="114" t="s">
        <v>47</v>
      </c>
      <c r="AP50" s="332"/>
    </row>
    <row r="51" spans="1:117" s="28" customFormat="1" ht="88.5" hidden="1" customHeight="1">
      <c r="A51" s="43" t="s">
        <v>40</v>
      </c>
      <c r="B51" s="60" t="s">
        <v>41</v>
      </c>
      <c r="C51" s="60">
        <v>527</v>
      </c>
      <c r="D51" s="60" t="s">
        <v>70</v>
      </c>
      <c r="E51" s="60" t="s">
        <v>70</v>
      </c>
      <c r="F51" s="44" t="s">
        <v>140</v>
      </c>
      <c r="G51" s="44" t="s">
        <v>143</v>
      </c>
      <c r="H51" s="33">
        <v>0.5</v>
      </c>
      <c r="I51" s="263"/>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c r="AP51" s="25"/>
    </row>
    <row r="52" spans="1:117" s="28" customFormat="1" ht="75" hidden="1">
      <c r="A52" s="43" t="s">
        <v>40</v>
      </c>
      <c r="B52" s="60" t="s">
        <v>41</v>
      </c>
      <c r="C52" s="60">
        <v>527</v>
      </c>
      <c r="D52" s="60" t="s">
        <v>70</v>
      </c>
      <c r="E52" s="60" t="s">
        <v>70</v>
      </c>
      <c r="F52" s="44" t="s">
        <v>145</v>
      </c>
      <c r="G52" s="44" t="s">
        <v>146</v>
      </c>
      <c r="H52" s="33">
        <v>0.5</v>
      </c>
      <c r="I52" s="250">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c r="AP52" s="25"/>
    </row>
    <row r="53" spans="1:117" s="28" customFormat="1" ht="75" hidden="1">
      <c r="A53" s="43" t="s">
        <v>40</v>
      </c>
      <c r="B53" s="60" t="s">
        <v>41</v>
      </c>
      <c r="C53" s="60">
        <v>527</v>
      </c>
      <c r="D53" s="60" t="s">
        <v>70</v>
      </c>
      <c r="E53" s="60" t="s">
        <v>70</v>
      </c>
      <c r="F53" s="44" t="s">
        <v>145</v>
      </c>
      <c r="G53" s="44" t="s">
        <v>148</v>
      </c>
      <c r="H53" s="33">
        <v>0.5</v>
      </c>
      <c r="I53" s="251"/>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c r="AP53" s="25"/>
    </row>
    <row r="54" spans="1:117" s="28" customFormat="1" ht="60" hidden="1">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c r="AP54" s="25"/>
    </row>
    <row r="55" spans="1:117" s="1" customFormat="1" ht="143.25" hidden="1" customHeight="1">
      <c r="A55" s="43" t="s">
        <v>152</v>
      </c>
      <c r="B55" s="60" t="s">
        <v>153</v>
      </c>
      <c r="C55" s="60">
        <v>329</v>
      </c>
      <c r="D55" s="261">
        <v>0.25</v>
      </c>
      <c r="E55" s="252">
        <v>1006256289</v>
      </c>
      <c r="F55" s="43" t="s">
        <v>154</v>
      </c>
      <c r="G55" s="43" t="s">
        <v>155</v>
      </c>
      <c r="H55" s="33">
        <v>0.2</v>
      </c>
      <c r="I55" s="246">
        <f>+H55+H56+H57+H58+H59+H60+H61</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c r="AP55" s="43"/>
      <c r="DM55" s="2"/>
    </row>
    <row r="56" spans="1:117" s="1" customFormat="1" ht="75" hidden="1">
      <c r="A56" s="43" t="s">
        <v>152</v>
      </c>
      <c r="B56" s="60" t="s">
        <v>153</v>
      </c>
      <c r="C56" s="60">
        <v>329</v>
      </c>
      <c r="D56" s="248"/>
      <c r="E56" s="253"/>
      <c r="F56" s="43" t="s">
        <v>154</v>
      </c>
      <c r="G56" s="44" t="s">
        <v>161</v>
      </c>
      <c r="H56" s="33">
        <v>0.1</v>
      </c>
      <c r="I56" s="24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c r="AP56" s="43"/>
      <c r="DM56" s="2"/>
    </row>
    <row r="57" spans="1:117" s="1" customFormat="1" ht="75" hidden="1">
      <c r="A57" s="43" t="s">
        <v>152</v>
      </c>
      <c r="B57" s="60" t="s">
        <v>153</v>
      </c>
      <c r="C57" s="60">
        <v>329</v>
      </c>
      <c r="D57" s="248"/>
      <c r="E57" s="253"/>
      <c r="F57" s="43" t="s">
        <v>154</v>
      </c>
      <c r="G57" s="44" t="s">
        <v>163</v>
      </c>
      <c r="H57" s="33">
        <v>0.2</v>
      </c>
      <c r="I57" s="24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c r="AP57" s="43"/>
      <c r="DM57" s="2"/>
    </row>
    <row r="58" spans="1:117" s="1" customFormat="1" ht="85.5" hidden="1" customHeight="1">
      <c r="A58" s="43" t="s">
        <v>152</v>
      </c>
      <c r="B58" s="60" t="s">
        <v>153</v>
      </c>
      <c r="C58" s="60">
        <v>329</v>
      </c>
      <c r="D58" s="248"/>
      <c r="E58" s="253"/>
      <c r="F58" s="43" t="s">
        <v>154</v>
      </c>
      <c r="G58" s="44" t="s">
        <v>165</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c r="AP58" s="43"/>
      <c r="DM58" s="2"/>
    </row>
    <row r="59" spans="1:117" s="1" customFormat="1" ht="75" hidden="1">
      <c r="A59" s="43" t="s">
        <v>152</v>
      </c>
      <c r="B59" s="60" t="s">
        <v>153</v>
      </c>
      <c r="C59" s="60">
        <v>329</v>
      </c>
      <c r="D59" s="248"/>
      <c r="E59" s="253"/>
      <c r="F59" s="43" t="s">
        <v>154</v>
      </c>
      <c r="G59" s="44" t="s">
        <v>167</v>
      </c>
      <c r="H59" s="33">
        <v>0.1</v>
      </c>
      <c r="I59" s="24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c r="AP59" s="43"/>
      <c r="DM59" s="2"/>
    </row>
    <row r="60" spans="1:117" s="1" customFormat="1" ht="75" hidden="1">
      <c r="A60" s="43" t="s">
        <v>152</v>
      </c>
      <c r="B60" s="60" t="s">
        <v>153</v>
      </c>
      <c r="C60" s="60">
        <v>329</v>
      </c>
      <c r="D60" s="248"/>
      <c r="E60" s="253"/>
      <c r="F60" s="43" t="s">
        <v>154</v>
      </c>
      <c r="G60" s="44" t="s">
        <v>169</v>
      </c>
      <c r="H60" s="33">
        <v>0.2</v>
      </c>
      <c r="I60" s="24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c r="AP60" s="43"/>
      <c r="DM60" s="2"/>
    </row>
    <row r="61" spans="1:117" s="1" customFormat="1" ht="75" hidden="1">
      <c r="A61" s="43" t="s">
        <v>152</v>
      </c>
      <c r="B61" s="60" t="s">
        <v>153</v>
      </c>
      <c r="C61" s="60">
        <v>329</v>
      </c>
      <c r="D61" s="248"/>
      <c r="E61" s="253"/>
      <c r="F61" s="43" t="s">
        <v>154</v>
      </c>
      <c r="G61" s="43" t="s">
        <v>171</v>
      </c>
      <c r="H61" s="33">
        <v>0.1</v>
      </c>
      <c r="I61" s="24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c r="AP61" s="43"/>
      <c r="DM61" s="2"/>
    </row>
    <row r="62" spans="1:117" s="1" customFormat="1" ht="75" hidden="1">
      <c r="A62" s="43" t="s">
        <v>152</v>
      </c>
      <c r="B62" s="60" t="s">
        <v>153</v>
      </c>
      <c r="C62" s="60">
        <v>329</v>
      </c>
      <c r="D62" s="60" t="s">
        <v>70</v>
      </c>
      <c r="E62" s="60" t="s">
        <v>70</v>
      </c>
      <c r="F62" s="43" t="s">
        <v>175</v>
      </c>
      <c r="G62" s="43" t="s">
        <v>176</v>
      </c>
      <c r="H62" s="33">
        <v>0.5</v>
      </c>
      <c r="I62" s="265">
        <f>+H62+H63</f>
        <v>1</v>
      </c>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177</v>
      </c>
      <c r="AL62" s="43" t="s">
        <v>157</v>
      </c>
      <c r="AM62" s="43" t="s">
        <v>158</v>
      </c>
      <c r="AN62" s="43" t="s">
        <v>159</v>
      </c>
      <c r="AO62" s="43" t="s">
        <v>160</v>
      </c>
      <c r="AP62" s="43"/>
      <c r="DM62" s="2"/>
    </row>
    <row r="63" spans="1:117" s="1" customFormat="1" ht="75" hidden="1">
      <c r="A63" s="43" t="s">
        <v>152</v>
      </c>
      <c r="B63" s="60" t="s">
        <v>153</v>
      </c>
      <c r="C63" s="60">
        <v>329</v>
      </c>
      <c r="D63" s="60" t="s">
        <v>70</v>
      </c>
      <c r="E63" s="60" t="s">
        <v>70</v>
      </c>
      <c r="F63" s="43" t="s">
        <v>175</v>
      </c>
      <c r="G63" s="43" t="s">
        <v>178</v>
      </c>
      <c r="H63" s="33">
        <v>0.5</v>
      </c>
      <c r="I63" s="267"/>
      <c r="J63" s="31">
        <v>0.05</v>
      </c>
      <c r="K63" s="31"/>
      <c r="L63" s="31">
        <v>0.05</v>
      </c>
      <c r="M63" s="31"/>
      <c r="N63" s="31">
        <v>0.09</v>
      </c>
      <c r="O63" s="31"/>
      <c r="P63" s="31">
        <v>0.09</v>
      </c>
      <c r="Q63" s="31"/>
      <c r="R63" s="31">
        <v>0.09</v>
      </c>
      <c r="S63" s="31"/>
      <c r="T63" s="31">
        <v>0.09</v>
      </c>
      <c r="U63" s="31"/>
      <c r="V63" s="31">
        <v>0.09</v>
      </c>
      <c r="W63" s="31"/>
      <c r="X63" s="31">
        <v>0.09</v>
      </c>
      <c r="Y63" s="31"/>
      <c r="Z63" s="31">
        <v>0.09</v>
      </c>
      <c r="AA63" s="31"/>
      <c r="AB63" s="31">
        <v>0.09</v>
      </c>
      <c r="AC63" s="31"/>
      <c r="AD63" s="31">
        <v>0.09</v>
      </c>
      <c r="AE63" s="31"/>
      <c r="AF63" s="31">
        <v>0.09</v>
      </c>
      <c r="AG63" s="33"/>
      <c r="AH63" s="31">
        <f t="shared" si="0"/>
        <v>0.99999999999999978</v>
      </c>
      <c r="AI63" s="64">
        <v>44928</v>
      </c>
      <c r="AJ63" s="64">
        <v>45291</v>
      </c>
      <c r="AK63" s="43" t="s">
        <v>179</v>
      </c>
      <c r="AL63" s="43" t="s">
        <v>157</v>
      </c>
      <c r="AM63" s="43" t="s">
        <v>158</v>
      </c>
      <c r="AN63" s="43" t="s">
        <v>159</v>
      </c>
      <c r="AO63" s="43" t="s">
        <v>160</v>
      </c>
      <c r="AP63" s="43"/>
      <c r="DM63" s="2"/>
    </row>
    <row r="64" spans="1:117" s="1" customFormat="1" ht="60" hidden="1">
      <c r="A64" s="43" t="s">
        <v>40</v>
      </c>
      <c r="B64" s="60" t="s">
        <v>41</v>
      </c>
      <c r="C64" s="60">
        <v>528</v>
      </c>
      <c r="D64" s="60" t="s">
        <v>70</v>
      </c>
      <c r="E64" s="60" t="s">
        <v>70</v>
      </c>
      <c r="F64" s="44" t="s">
        <v>721</v>
      </c>
      <c r="G64" s="44" t="s">
        <v>180</v>
      </c>
      <c r="H64" s="31">
        <v>0.2</v>
      </c>
      <c r="I64" s="246">
        <f>SUM(H64:H70)</f>
        <v>0.99999999999999989</v>
      </c>
      <c r="J64" s="31">
        <v>0.05</v>
      </c>
      <c r="K64" s="31"/>
      <c r="L64" s="31">
        <v>0.08</v>
      </c>
      <c r="M64" s="31"/>
      <c r="N64" s="31">
        <v>0.08</v>
      </c>
      <c r="O64" s="31"/>
      <c r="P64" s="31">
        <v>0.1</v>
      </c>
      <c r="Q64" s="31"/>
      <c r="R64" s="31">
        <v>0.1</v>
      </c>
      <c r="S64" s="31"/>
      <c r="T64" s="31">
        <v>0.09</v>
      </c>
      <c r="U64" s="31"/>
      <c r="V64" s="31">
        <v>0.09</v>
      </c>
      <c r="W64" s="31"/>
      <c r="X64" s="31">
        <v>0.09</v>
      </c>
      <c r="Y64" s="31"/>
      <c r="Z64" s="31">
        <v>0.08</v>
      </c>
      <c r="AA64" s="31"/>
      <c r="AB64" s="31">
        <v>0.08</v>
      </c>
      <c r="AC64" s="31"/>
      <c r="AD64" s="31">
        <v>0.08</v>
      </c>
      <c r="AE64" s="31"/>
      <c r="AF64" s="31">
        <v>0.08</v>
      </c>
      <c r="AG64" s="31"/>
      <c r="AH64" s="31">
        <f t="shared" si="0"/>
        <v>0.99999999999999978</v>
      </c>
      <c r="AI64" s="62">
        <v>44929</v>
      </c>
      <c r="AJ64" s="62">
        <v>45290</v>
      </c>
      <c r="AK64" s="44" t="s">
        <v>181</v>
      </c>
      <c r="AL64" s="44" t="s">
        <v>697</v>
      </c>
      <c r="AM64" s="25" t="s">
        <v>182</v>
      </c>
      <c r="AN64" s="25" t="s">
        <v>183</v>
      </c>
      <c r="AO64" s="25" t="s">
        <v>184</v>
      </c>
      <c r="AP64" s="25"/>
      <c r="DM64" s="2"/>
    </row>
    <row r="65" spans="1:117" s="1" customFormat="1" ht="78" hidden="1" customHeight="1">
      <c r="A65" s="43" t="s">
        <v>40</v>
      </c>
      <c r="B65" s="60" t="s">
        <v>41</v>
      </c>
      <c r="C65" s="60">
        <v>528</v>
      </c>
      <c r="D65" s="60" t="s">
        <v>70</v>
      </c>
      <c r="E65" s="60" t="s">
        <v>70</v>
      </c>
      <c r="F65" s="44" t="s">
        <v>721</v>
      </c>
      <c r="G65" s="44" t="s">
        <v>185</v>
      </c>
      <c r="H65" s="31">
        <v>0.2</v>
      </c>
      <c r="I65" s="24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186</v>
      </c>
      <c r="AL65" s="44" t="s">
        <v>697</v>
      </c>
      <c r="AM65" s="25" t="s">
        <v>182</v>
      </c>
      <c r="AN65" s="25" t="s">
        <v>183</v>
      </c>
      <c r="AO65" s="25" t="s">
        <v>184</v>
      </c>
      <c r="AP65" s="25"/>
      <c r="DM65" s="2"/>
    </row>
    <row r="66" spans="1:117" s="1" customFormat="1" ht="60" hidden="1">
      <c r="A66" s="43" t="s">
        <v>40</v>
      </c>
      <c r="B66" s="60" t="s">
        <v>41</v>
      </c>
      <c r="C66" s="60">
        <v>528</v>
      </c>
      <c r="D66" s="60" t="s">
        <v>70</v>
      </c>
      <c r="E66" s="60" t="s">
        <v>70</v>
      </c>
      <c r="F66" s="44" t="s">
        <v>721</v>
      </c>
      <c r="G66" s="44" t="s">
        <v>187</v>
      </c>
      <c r="H66" s="31">
        <v>0.1</v>
      </c>
      <c r="I66" s="24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188</v>
      </c>
      <c r="AL66" s="44" t="s">
        <v>697</v>
      </c>
      <c r="AM66" s="25" t="s">
        <v>182</v>
      </c>
      <c r="AN66" s="25" t="s">
        <v>183</v>
      </c>
      <c r="AO66" s="25" t="s">
        <v>184</v>
      </c>
      <c r="AP66" s="25"/>
      <c r="DM66" s="2"/>
    </row>
    <row r="67" spans="1:117" s="1" customFormat="1" ht="136.5" hidden="1" customHeight="1">
      <c r="A67" s="43" t="s">
        <v>40</v>
      </c>
      <c r="B67" s="60" t="s">
        <v>41</v>
      </c>
      <c r="C67" s="60">
        <v>528</v>
      </c>
      <c r="D67" s="60" t="s">
        <v>70</v>
      </c>
      <c r="E67" s="60" t="s">
        <v>70</v>
      </c>
      <c r="F67" s="44" t="s">
        <v>721</v>
      </c>
      <c r="G67" s="44" t="s">
        <v>189</v>
      </c>
      <c r="H67" s="31">
        <v>0.2</v>
      </c>
      <c r="I67" s="24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190</v>
      </c>
      <c r="AL67" s="44" t="s">
        <v>697</v>
      </c>
      <c r="AM67" s="25" t="s">
        <v>182</v>
      </c>
      <c r="AN67" s="25" t="s">
        <v>183</v>
      </c>
      <c r="AO67" s="25" t="s">
        <v>184</v>
      </c>
      <c r="AP67" s="25"/>
      <c r="DM67" s="2"/>
    </row>
    <row r="68" spans="1:117" s="1" customFormat="1" ht="120" hidden="1">
      <c r="A68" s="43" t="s">
        <v>40</v>
      </c>
      <c r="B68" s="60" t="s">
        <v>41</v>
      </c>
      <c r="C68" s="60">
        <v>528</v>
      </c>
      <c r="D68" s="60" t="s">
        <v>70</v>
      </c>
      <c r="E68" s="60" t="s">
        <v>70</v>
      </c>
      <c r="F68" s="44" t="s">
        <v>721</v>
      </c>
      <c r="G68" s="44" t="s">
        <v>191</v>
      </c>
      <c r="H68" s="31">
        <v>0.1</v>
      </c>
      <c r="I68" s="246"/>
      <c r="J68" s="31"/>
      <c r="K68" s="31"/>
      <c r="L68" s="31">
        <v>0.17</v>
      </c>
      <c r="M68" s="31"/>
      <c r="N68" s="31"/>
      <c r="O68" s="31"/>
      <c r="P68" s="31">
        <v>0.16</v>
      </c>
      <c r="Q68" s="31"/>
      <c r="R68" s="31"/>
      <c r="S68" s="31"/>
      <c r="T68" s="31">
        <v>0.17</v>
      </c>
      <c r="U68" s="31"/>
      <c r="V68" s="31"/>
      <c r="W68" s="31"/>
      <c r="X68" s="31">
        <v>0.16</v>
      </c>
      <c r="Y68" s="31"/>
      <c r="Z68" s="31"/>
      <c r="AA68" s="31"/>
      <c r="AB68" s="31">
        <v>0.17</v>
      </c>
      <c r="AC68" s="31"/>
      <c r="AD68" s="31"/>
      <c r="AE68" s="31"/>
      <c r="AF68" s="31">
        <v>0.17</v>
      </c>
      <c r="AG68" s="31"/>
      <c r="AH68" s="31">
        <f t="shared" si="0"/>
        <v>1</v>
      </c>
      <c r="AI68" s="62">
        <v>44929</v>
      </c>
      <c r="AJ68" s="62">
        <v>45290</v>
      </c>
      <c r="AK68" s="44" t="s">
        <v>192</v>
      </c>
      <c r="AL68" s="44" t="s">
        <v>697</v>
      </c>
      <c r="AM68" s="25" t="s">
        <v>182</v>
      </c>
      <c r="AN68" s="25" t="s">
        <v>183</v>
      </c>
      <c r="AO68" s="25" t="s">
        <v>184</v>
      </c>
      <c r="AP68" s="25"/>
      <c r="DM68" s="2"/>
    </row>
    <row r="69" spans="1:117" s="1" customFormat="1" ht="75" hidden="1">
      <c r="A69" s="43" t="s">
        <v>40</v>
      </c>
      <c r="B69" s="60" t="s">
        <v>41</v>
      </c>
      <c r="C69" s="60">
        <v>528</v>
      </c>
      <c r="D69" s="60" t="s">
        <v>70</v>
      </c>
      <c r="E69" s="60" t="s">
        <v>70</v>
      </c>
      <c r="F69" s="44" t="s">
        <v>721</v>
      </c>
      <c r="G69" s="44" t="s">
        <v>193</v>
      </c>
      <c r="H69" s="31">
        <v>0.1</v>
      </c>
      <c r="I69" s="246"/>
      <c r="J69" s="31"/>
      <c r="K69" s="31"/>
      <c r="L69" s="31"/>
      <c r="M69" s="31"/>
      <c r="N69" s="31"/>
      <c r="O69" s="31"/>
      <c r="P69" s="31"/>
      <c r="Q69" s="31"/>
      <c r="R69" s="31"/>
      <c r="S69" s="31"/>
      <c r="T69" s="31"/>
      <c r="U69" s="31"/>
      <c r="V69" s="31"/>
      <c r="W69" s="31"/>
      <c r="X69" s="31"/>
      <c r="Y69" s="31"/>
      <c r="Z69" s="31"/>
      <c r="AA69" s="31"/>
      <c r="AB69" s="31"/>
      <c r="AC69" s="31"/>
      <c r="AD69" s="31">
        <v>1</v>
      </c>
      <c r="AE69" s="31"/>
      <c r="AF69" s="31"/>
      <c r="AG69" s="31"/>
      <c r="AH69" s="31">
        <f t="shared" si="0"/>
        <v>1</v>
      </c>
      <c r="AI69" s="62">
        <v>45231</v>
      </c>
      <c r="AJ69" s="62">
        <v>45260</v>
      </c>
      <c r="AK69" s="44" t="s">
        <v>655</v>
      </c>
      <c r="AL69" s="44" t="s">
        <v>697</v>
      </c>
      <c r="AM69" s="25" t="s">
        <v>182</v>
      </c>
      <c r="AN69" s="25" t="s">
        <v>183</v>
      </c>
      <c r="AO69" s="25" t="s">
        <v>184</v>
      </c>
      <c r="AP69" s="25"/>
      <c r="DM69" s="2"/>
    </row>
    <row r="70" spans="1:117" s="1" customFormat="1" ht="60" hidden="1">
      <c r="A70" s="43" t="s">
        <v>40</v>
      </c>
      <c r="B70" s="60" t="s">
        <v>41</v>
      </c>
      <c r="C70" s="60">
        <v>528</v>
      </c>
      <c r="D70" s="60" t="s">
        <v>70</v>
      </c>
      <c r="E70" s="60" t="s">
        <v>70</v>
      </c>
      <c r="F70" s="44" t="s">
        <v>721</v>
      </c>
      <c r="G70" s="44" t="s">
        <v>194</v>
      </c>
      <c r="H70" s="31">
        <v>0.1</v>
      </c>
      <c r="I70" s="246"/>
      <c r="J70" s="31"/>
      <c r="K70" s="31"/>
      <c r="L70" s="31"/>
      <c r="M70" s="31"/>
      <c r="N70" s="31">
        <v>0.5</v>
      </c>
      <c r="O70" s="31"/>
      <c r="P70" s="31"/>
      <c r="Q70" s="31"/>
      <c r="R70" s="31"/>
      <c r="S70" s="31"/>
      <c r="T70" s="31"/>
      <c r="U70" s="31"/>
      <c r="V70" s="31"/>
      <c r="W70" s="31"/>
      <c r="X70" s="31"/>
      <c r="Y70" s="31"/>
      <c r="Z70" s="31">
        <v>0.5</v>
      </c>
      <c r="AA70" s="31"/>
      <c r="AB70" s="31"/>
      <c r="AC70" s="31"/>
      <c r="AD70" s="31"/>
      <c r="AE70" s="31"/>
      <c r="AF70" s="31"/>
      <c r="AG70" s="31"/>
      <c r="AH70" s="31">
        <f t="shared" si="0"/>
        <v>1</v>
      </c>
      <c r="AI70" s="62">
        <v>44986</v>
      </c>
      <c r="AJ70" s="62">
        <v>45229</v>
      </c>
      <c r="AK70" s="44" t="s">
        <v>195</v>
      </c>
      <c r="AL70" s="44" t="s">
        <v>697</v>
      </c>
      <c r="AM70" s="25" t="s">
        <v>182</v>
      </c>
      <c r="AN70" s="25" t="s">
        <v>183</v>
      </c>
      <c r="AO70" s="25" t="s">
        <v>184</v>
      </c>
      <c r="AP70" s="25"/>
      <c r="DM70" s="2"/>
    </row>
    <row r="71" spans="1:117" s="1" customFormat="1" ht="90" hidden="1">
      <c r="A71" s="43" t="s">
        <v>40</v>
      </c>
      <c r="B71" s="60" t="s">
        <v>41</v>
      </c>
      <c r="C71" s="60">
        <v>528</v>
      </c>
      <c r="D71" s="60">
        <v>1</v>
      </c>
      <c r="E71" s="60" t="s">
        <v>70</v>
      </c>
      <c r="F71" s="43" t="s">
        <v>196</v>
      </c>
      <c r="G71" s="43" t="s">
        <v>197</v>
      </c>
      <c r="H71" s="63">
        <v>0.5</v>
      </c>
      <c r="I71" s="250">
        <v>1</v>
      </c>
      <c r="J71" s="63"/>
      <c r="K71" s="60"/>
      <c r="L71" s="63">
        <v>0.09</v>
      </c>
      <c r="M71" s="60"/>
      <c r="N71" s="63">
        <v>0.09</v>
      </c>
      <c r="O71" s="60"/>
      <c r="P71" s="63">
        <v>0.09</v>
      </c>
      <c r="Q71" s="60"/>
      <c r="R71" s="63">
        <v>0.09</v>
      </c>
      <c r="S71" s="60"/>
      <c r="T71" s="63">
        <v>0.09</v>
      </c>
      <c r="U71" s="60"/>
      <c r="V71" s="63">
        <v>0.09</v>
      </c>
      <c r="W71" s="60"/>
      <c r="X71" s="63">
        <v>0.09</v>
      </c>
      <c r="Y71" s="60"/>
      <c r="Z71" s="63">
        <v>0.1</v>
      </c>
      <c r="AA71" s="60"/>
      <c r="AB71" s="63">
        <v>0.09</v>
      </c>
      <c r="AC71" s="60"/>
      <c r="AD71" s="63">
        <v>0.09</v>
      </c>
      <c r="AE71" s="60"/>
      <c r="AF71" s="63">
        <v>0.09</v>
      </c>
      <c r="AG71" s="60"/>
      <c r="AH71" s="31">
        <f t="shared" si="0"/>
        <v>0.99999999999999978</v>
      </c>
      <c r="AI71" s="64">
        <v>44958</v>
      </c>
      <c r="AJ71" s="64">
        <v>45291</v>
      </c>
      <c r="AK71" s="43" t="s">
        <v>198</v>
      </c>
      <c r="AL71" s="43" t="s">
        <v>541</v>
      </c>
      <c r="AM71" s="43" t="s">
        <v>199</v>
      </c>
      <c r="AN71" s="43" t="s">
        <v>200</v>
      </c>
      <c r="AO71" s="43" t="s">
        <v>200</v>
      </c>
      <c r="AP71" s="43"/>
      <c r="DM71" s="2"/>
    </row>
    <row r="72" spans="1:117" s="1" customFormat="1" ht="91.5" hidden="1" customHeight="1">
      <c r="A72" s="43" t="s">
        <v>40</v>
      </c>
      <c r="B72" s="60" t="s">
        <v>41</v>
      </c>
      <c r="C72" s="60">
        <v>528</v>
      </c>
      <c r="D72" s="60">
        <v>1</v>
      </c>
      <c r="E72" s="60" t="s">
        <v>70</v>
      </c>
      <c r="F72" s="43" t="s">
        <v>196</v>
      </c>
      <c r="G72" s="43" t="s">
        <v>201</v>
      </c>
      <c r="H72" s="63">
        <v>0.5</v>
      </c>
      <c r="I72" s="250"/>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si="0"/>
        <v>1</v>
      </c>
      <c r="AI72" s="64">
        <v>44958</v>
      </c>
      <c r="AJ72" s="64">
        <v>45291</v>
      </c>
      <c r="AK72" s="43" t="s">
        <v>202</v>
      </c>
      <c r="AL72" s="43" t="s">
        <v>541</v>
      </c>
      <c r="AM72" s="43" t="s">
        <v>199</v>
      </c>
      <c r="AN72" s="43" t="s">
        <v>200</v>
      </c>
      <c r="AO72" s="43" t="s">
        <v>200</v>
      </c>
      <c r="AP72" s="43"/>
      <c r="DM72" s="2"/>
    </row>
    <row r="73" spans="1:117" s="1" customFormat="1" ht="75" hidden="1">
      <c r="A73" s="43" t="s">
        <v>40</v>
      </c>
      <c r="B73" s="60" t="s">
        <v>203</v>
      </c>
      <c r="C73" s="60">
        <v>424</v>
      </c>
      <c r="D73" s="60" t="s">
        <v>70</v>
      </c>
      <c r="E73" s="60" t="s">
        <v>70</v>
      </c>
      <c r="F73" s="44" t="s">
        <v>204</v>
      </c>
      <c r="G73" s="43" t="s">
        <v>205</v>
      </c>
      <c r="H73" s="63">
        <v>0.16669999999999999</v>
      </c>
      <c r="I73" s="250">
        <f>+H73+H74+H75+H76+H77+H78</f>
        <v>0.99999999999999989</v>
      </c>
      <c r="J73" s="60"/>
      <c r="K73" s="60"/>
      <c r="L73" s="60"/>
      <c r="M73" s="60"/>
      <c r="N73" s="63">
        <v>0.3</v>
      </c>
      <c r="O73" s="60"/>
      <c r="P73" s="60"/>
      <c r="Q73" s="60"/>
      <c r="R73" s="60"/>
      <c r="S73" s="60"/>
      <c r="T73" s="63">
        <v>0.4</v>
      </c>
      <c r="U73" s="60"/>
      <c r="V73" s="60"/>
      <c r="W73" s="60"/>
      <c r="X73" s="60"/>
      <c r="Y73" s="60"/>
      <c r="Z73" s="63">
        <v>0.15</v>
      </c>
      <c r="AA73" s="60"/>
      <c r="AB73" s="60"/>
      <c r="AC73" s="60"/>
      <c r="AD73" s="60"/>
      <c r="AE73" s="60"/>
      <c r="AF73" s="63">
        <v>0.15</v>
      </c>
      <c r="AG73" s="60"/>
      <c r="AH73" s="31">
        <f t="shared" si="0"/>
        <v>1</v>
      </c>
      <c r="AI73" s="64">
        <v>44986</v>
      </c>
      <c r="AJ73" s="64">
        <v>45291</v>
      </c>
      <c r="AK73" s="43" t="s">
        <v>206</v>
      </c>
      <c r="AL73" s="43" t="s">
        <v>618</v>
      </c>
      <c r="AM73" s="43" t="s">
        <v>207</v>
      </c>
      <c r="AN73" s="43" t="s">
        <v>712</v>
      </c>
      <c r="AO73" s="43" t="s">
        <v>785</v>
      </c>
      <c r="AP73" s="43"/>
      <c r="DM73" s="2"/>
    </row>
    <row r="74" spans="1:117" s="1" customFormat="1" ht="60" hidden="1">
      <c r="A74" s="43" t="s">
        <v>40</v>
      </c>
      <c r="B74" s="60" t="s">
        <v>203</v>
      </c>
      <c r="C74" s="60">
        <v>424</v>
      </c>
      <c r="D74" s="60" t="s">
        <v>70</v>
      </c>
      <c r="E74" s="60" t="s">
        <v>70</v>
      </c>
      <c r="F74" s="43" t="s">
        <v>204</v>
      </c>
      <c r="G74" s="43" t="s">
        <v>208</v>
      </c>
      <c r="H74" s="63">
        <v>0.1666</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209</v>
      </c>
      <c r="AL74" s="43" t="s">
        <v>618</v>
      </c>
      <c r="AM74" s="43" t="s">
        <v>207</v>
      </c>
      <c r="AN74" s="43" t="s">
        <v>712</v>
      </c>
      <c r="AO74" s="43" t="s">
        <v>785</v>
      </c>
      <c r="AP74" s="43"/>
      <c r="DM74" s="2"/>
    </row>
    <row r="75" spans="1:117" s="1" customFormat="1" ht="60" hidden="1">
      <c r="A75" s="43" t="s">
        <v>40</v>
      </c>
      <c r="B75" s="60" t="s">
        <v>203</v>
      </c>
      <c r="C75" s="60">
        <v>424</v>
      </c>
      <c r="D75" s="60" t="s">
        <v>70</v>
      </c>
      <c r="E75" s="60" t="s">
        <v>70</v>
      </c>
      <c r="F75" s="43" t="s">
        <v>204</v>
      </c>
      <c r="G75" s="43" t="s">
        <v>747</v>
      </c>
      <c r="H75" s="63">
        <v>0.1666</v>
      </c>
      <c r="I75" s="251"/>
      <c r="J75" s="60"/>
      <c r="K75" s="60"/>
      <c r="L75" s="60"/>
      <c r="M75" s="60"/>
      <c r="N75" s="60"/>
      <c r="O75" s="60"/>
      <c r="P75" s="60"/>
      <c r="Q75" s="60"/>
      <c r="R75" s="60"/>
      <c r="S75" s="60"/>
      <c r="T75" s="60"/>
      <c r="U75" s="60"/>
      <c r="V75" s="63">
        <v>0.5</v>
      </c>
      <c r="W75" s="60"/>
      <c r="X75" s="60"/>
      <c r="Y75" s="60"/>
      <c r="Z75" s="60"/>
      <c r="AA75" s="60"/>
      <c r="AB75" s="60"/>
      <c r="AC75" s="60"/>
      <c r="AD75" s="63">
        <v>0.5</v>
      </c>
      <c r="AE75" s="60"/>
      <c r="AF75" s="60"/>
      <c r="AG75" s="60"/>
      <c r="AH75" s="31">
        <f t="shared" si="0"/>
        <v>1</v>
      </c>
      <c r="AI75" s="64">
        <v>45108</v>
      </c>
      <c r="AJ75" s="64">
        <v>45260</v>
      </c>
      <c r="AK75" s="43" t="s">
        <v>210</v>
      </c>
      <c r="AL75" s="43" t="s">
        <v>618</v>
      </c>
      <c r="AM75" s="43" t="s">
        <v>207</v>
      </c>
      <c r="AN75" s="43" t="s">
        <v>712</v>
      </c>
      <c r="AO75" s="43" t="s">
        <v>785</v>
      </c>
      <c r="AP75" s="43"/>
      <c r="DM75" s="2"/>
    </row>
    <row r="76" spans="1:117" s="1" customFormat="1" ht="75" hidden="1">
      <c r="A76" s="43" t="s">
        <v>40</v>
      </c>
      <c r="B76" s="60" t="s">
        <v>203</v>
      </c>
      <c r="C76" s="60">
        <v>424</v>
      </c>
      <c r="D76" s="60" t="s">
        <v>70</v>
      </c>
      <c r="E76" s="60" t="s">
        <v>70</v>
      </c>
      <c r="F76" s="43" t="s">
        <v>204</v>
      </c>
      <c r="G76" s="43" t="s">
        <v>211</v>
      </c>
      <c r="H76" s="63">
        <v>0.16669999999999999</v>
      </c>
      <c r="I76" s="251"/>
      <c r="J76" s="60"/>
      <c r="K76" s="60"/>
      <c r="L76" s="60"/>
      <c r="M76" s="60"/>
      <c r="N76" s="60"/>
      <c r="O76" s="60"/>
      <c r="P76" s="60"/>
      <c r="Q76" s="60"/>
      <c r="R76" s="60"/>
      <c r="S76" s="60"/>
      <c r="T76" s="60"/>
      <c r="U76" s="60"/>
      <c r="V76" s="63">
        <v>0.3</v>
      </c>
      <c r="W76" s="60"/>
      <c r="X76" s="60"/>
      <c r="Y76" s="60"/>
      <c r="Z76" s="60"/>
      <c r="AA76" s="60"/>
      <c r="AB76" s="63">
        <v>0.7</v>
      </c>
      <c r="AC76" s="60"/>
      <c r="AD76" s="60"/>
      <c r="AE76" s="60"/>
      <c r="AF76" s="60"/>
      <c r="AG76" s="60"/>
      <c r="AH76" s="31">
        <f t="shared" si="0"/>
        <v>1</v>
      </c>
      <c r="AI76" s="64">
        <v>45108</v>
      </c>
      <c r="AJ76" s="64">
        <v>45229</v>
      </c>
      <c r="AK76" s="43" t="s">
        <v>212</v>
      </c>
      <c r="AL76" s="43" t="s">
        <v>618</v>
      </c>
      <c r="AM76" s="43" t="s">
        <v>207</v>
      </c>
      <c r="AN76" s="43" t="s">
        <v>712</v>
      </c>
      <c r="AO76" s="43" t="s">
        <v>785</v>
      </c>
      <c r="AP76" s="43"/>
      <c r="DM76" s="2"/>
    </row>
    <row r="77" spans="1:117" s="1" customFormat="1" ht="90" hidden="1">
      <c r="A77" s="43" t="s">
        <v>40</v>
      </c>
      <c r="B77" s="60" t="s">
        <v>203</v>
      </c>
      <c r="C77" s="60">
        <v>424</v>
      </c>
      <c r="D77" s="60" t="s">
        <v>70</v>
      </c>
      <c r="E77" s="60" t="s">
        <v>70</v>
      </c>
      <c r="F77" s="43" t="s">
        <v>204</v>
      </c>
      <c r="G77" s="43" t="s">
        <v>213</v>
      </c>
      <c r="H77" s="63">
        <v>0.16669999999999999</v>
      </c>
      <c r="I77" s="251"/>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214</v>
      </c>
      <c r="AL77" s="43" t="s">
        <v>618</v>
      </c>
      <c r="AM77" s="43" t="s">
        <v>207</v>
      </c>
      <c r="AN77" s="43" t="s">
        <v>712</v>
      </c>
      <c r="AO77" s="43" t="s">
        <v>785</v>
      </c>
      <c r="AP77" s="43"/>
      <c r="DM77" s="2"/>
    </row>
    <row r="78" spans="1:117" s="1" customFormat="1" ht="90" hidden="1">
      <c r="A78" s="43" t="s">
        <v>40</v>
      </c>
      <c r="B78" s="60" t="s">
        <v>203</v>
      </c>
      <c r="C78" s="60">
        <v>424</v>
      </c>
      <c r="D78" s="60" t="s">
        <v>70</v>
      </c>
      <c r="E78" s="60" t="s">
        <v>70</v>
      </c>
      <c r="F78" s="43" t="s">
        <v>204</v>
      </c>
      <c r="G78" s="43" t="s">
        <v>215</v>
      </c>
      <c r="H78" s="63">
        <v>0.16669999999999999</v>
      </c>
      <c r="I78" s="251"/>
      <c r="J78" s="60"/>
      <c r="K78" s="60"/>
      <c r="L78" s="60"/>
      <c r="M78" s="60"/>
      <c r="N78" s="63">
        <v>0.25</v>
      </c>
      <c r="O78" s="60"/>
      <c r="P78" s="60"/>
      <c r="Q78" s="60"/>
      <c r="R78" s="60"/>
      <c r="S78" s="60"/>
      <c r="T78" s="63">
        <v>0.25</v>
      </c>
      <c r="U78" s="60"/>
      <c r="V78" s="60"/>
      <c r="W78" s="60"/>
      <c r="X78" s="60"/>
      <c r="Y78" s="60"/>
      <c r="Z78" s="63">
        <v>0.25</v>
      </c>
      <c r="AA78" s="60"/>
      <c r="AB78" s="60"/>
      <c r="AC78" s="60"/>
      <c r="AD78" s="60"/>
      <c r="AE78" s="60"/>
      <c r="AF78" s="63">
        <v>0.25</v>
      </c>
      <c r="AG78" s="60"/>
      <c r="AH78" s="31">
        <f t="shared" si="0"/>
        <v>1</v>
      </c>
      <c r="AI78" s="64">
        <v>44986</v>
      </c>
      <c r="AJ78" s="64">
        <v>45291</v>
      </c>
      <c r="AK78" s="43" t="s">
        <v>216</v>
      </c>
      <c r="AL78" s="43" t="s">
        <v>618</v>
      </c>
      <c r="AM78" s="43" t="s">
        <v>207</v>
      </c>
      <c r="AN78" s="43" t="s">
        <v>712</v>
      </c>
      <c r="AO78" s="43" t="s">
        <v>785</v>
      </c>
      <c r="AP78" s="43"/>
      <c r="DM78" s="2"/>
    </row>
    <row r="79" spans="1:117" s="1" customFormat="1" ht="90.75" hidden="1" customHeight="1">
      <c r="A79" s="43" t="s">
        <v>217</v>
      </c>
      <c r="B79" s="60" t="s">
        <v>218</v>
      </c>
      <c r="C79" s="60">
        <v>27</v>
      </c>
      <c r="D79" s="261">
        <v>0.2</v>
      </c>
      <c r="E79" s="264">
        <v>175000000</v>
      </c>
      <c r="F79" s="43" t="s">
        <v>656</v>
      </c>
      <c r="G79" s="43" t="s">
        <v>219</v>
      </c>
      <c r="H79" s="63">
        <v>0.18</v>
      </c>
      <c r="I79" s="250">
        <f>+H79+H80+H81+H82+H83+H84</f>
        <v>0.99999999999999989</v>
      </c>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ref="AH79:AH135" si="3">+J79+L79+N79+P79+R79+T79+V79+X79+Z79+AB79+AD79+AF79</f>
        <v>1.004</v>
      </c>
      <c r="AI79" s="64">
        <v>44958</v>
      </c>
      <c r="AJ79" s="64">
        <v>45260</v>
      </c>
      <c r="AK79" s="43" t="s">
        <v>220</v>
      </c>
      <c r="AL79" s="43" t="s">
        <v>221</v>
      </c>
      <c r="AM79" s="43" t="s">
        <v>222</v>
      </c>
      <c r="AN79" s="43" t="s">
        <v>748</v>
      </c>
      <c r="AO79" s="43" t="s">
        <v>223</v>
      </c>
      <c r="AP79" s="43"/>
      <c r="DM79" s="2"/>
    </row>
    <row r="80" spans="1:117" s="1" customFormat="1" ht="135" hidden="1">
      <c r="A80" s="43" t="s">
        <v>217</v>
      </c>
      <c r="B80" s="60" t="s">
        <v>218</v>
      </c>
      <c r="C80" s="60">
        <v>27</v>
      </c>
      <c r="D80" s="262"/>
      <c r="E80" s="256"/>
      <c r="F80" s="43" t="s">
        <v>656</v>
      </c>
      <c r="G80" s="43" t="s">
        <v>224</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3"/>
        <v>1.004</v>
      </c>
      <c r="AI80" s="64">
        <v>44958</v>
      </c>
      <c r="AJ80" s="64">
        <v>45260</v>
      </c>
      <c r="AK80" s="43" t="s">
        <v>225</v>
      </c>
      <c r="AL80" s="43" t="s">
        <v>221</v>
      </c>
      <c r="AM80" s="43" t="s">
        <v>222</v>
      </c>
      <c r="AN80" s="43" t="s">
        <v>748</v>
      </c>
      <c r="AO80" s="43" t="s">
        <v>223</v>
      </c>
      <c r="AP80" s="43"/>
      <c r="DM80" s="2"/>
    </row>
    <row r="81" spans="1:117" s="1" customFormat="1" ht="75" hidden="1">
      <c r="A81" s="43" t="s">
        <v>217</v>
      </c>
      <c r="B81" s="60" t="s">
        <v>218</v>
      </c>
      <c r="C81" s="60">
        <v>27</v>
      </c>
      <c r="D81" s="262"/>
      <c r="E81" s="256"/>
      <c r="F81" s="43" t="s">
        <v>656</v>
      </c>
      <c r="G81" s="43" t="s">
        <v>226</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3"/>
        <v>1.004</v>
      </c>
      <c r="AI81" s="64">
        <v>44958</v>
      </c>
      <c r="AJ81" s="64">
        <v>45260</v>
      </c>
      <c r="AK81" s="43" t="s">
        <v>227</v>
      </c>
      <c r="AL81" s="43" t="s">
        <v>221</v>
      </c>
      <c r="AM81" s="43" t="s">
        <v>222</v>
      </c>
      <c r="AN81" s="43" t="s">
        <v>748</v>
      </c>
      <c r="AO81" s="43" t="s">
        <v>223</v>
      </c>
      <c r="AP81" s="43"/>
      <c r="DM81" s="2"/>
    </row>
    <row r="82" spans="1:117" s="1" customFormat="1" ht="75" hidden="1">
      <c r="A82" s="43" t="s">
        <v>217</v>
      </c>
      <c r="B82" s="60" t="s">
        <v>218</v>
      </c>
      <c r="C82" s="60">
        <v>27</v>
      </c>
      <c r="D82" s="262"/>
      <c r="E82" s="256"/>
      <c r="F82" s="43" t="s">
        <v>656</v>
      </c>
      <c r="G82" s="43" t="s">
        <v>228</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3"/>
        <v>1.004</v>
      </c>
      <c r="AI82" s="64">
        <v>44958</v>
      </c>
      <c r="AJ82" s="64">
        <v>45260</v>
      </c>
      <c r="AK82" s="43" t="s">
        <v>225</v>
      </c>
      <c r="AL82" s="43" t="s">
        <v>221</v>
      </c>
      <c r="AM82" s="43" t="s">
        <v>222</v>
      </c>
      <c r="AN82" s="43" t="s">
        <v>748</v>
      </c>
      <c r="AO82" s="43" t="s">
        <v>223</v>
      </c>
      <c r="AP82" s="43"/>
      <c r="DM82" s="2"/>
    </row>
    <row r="83" spans="1:117" s="1" customFormat="1" ht="90" hidden="1">
      <c r="A83" s="43" t="s">
        <v>217</v>
      </c>
      <c r="B83" s="60" t="s">
        <v>218</v>
      </c>
      <c r="C83" s="60">
        <v>27</v>
      </c>
      <c r="D83" s="262"/>
      <c r="E83" s="256"/>
      <c r="F83" s="43" t="s">
        <v>656</v>
      </c>
      <c r="G83" s="43" t="s">
        <v>229</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+J83+L83+N83+P83+R83+T83+V83+X83+Z83+AB83+AD83+AF83</f>
        <v>1.004</v>
      </c>
      <c r="AI83" s="64">
        <v>44958</v>
      </c>
      <c r="AJ83" s="64">
        <v>45260</v>
      </c>
      <c r="AK83" s="43" t="s">
        <v>230</v>
      </c>
      <c r="AL83" s="43" t="s">
        <v>221</v>
      </c>
      <c r="AM83" s="43" t="s">
        <v>222</v>
      </c>
      <c r="AN83" s="43" t="s">
        <v>748</v>
      </c>
      <c r="AO83" s="43" t="s">
        <v>223</v>
      </c>
      <c r="AP83" s="43"/>
      <c r="DM83" s="2"/>
    </row>
    <row r="84" spans="1:117" s="1" customFormat="1" ht="75" hidden="1">
      <c r="A84" s="43" t="s">
        <v>217</v>
      </c>
      <c r="B84" s="60" t="s">
        <v>218</v>
      </c>
      <c r="C84" s="60">
        <v>27</v>
      </c>
      <c r="D84" s="263"/>
      <c r="E84" s="257"/>
      <c r="F84" s="43" t="s">
        <v>656</v>
      </c>
      <c r="G84" s="43" t="s">
        <v>231</v>
      </c>
      <c r="H84" s="63">
        <v>0.1</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3"/>
        <v>1.004</v>
      </c>
      <c r="AI84" s="64">
        <v>44958</v>
      </c>
      <c r="AJ84" s="64">
        <v>45260</v>
      </c>
      <c r="AK84" s="43" t="s">
        <v>232</v>
      </c>
      <c r="AL84" s="43" t="s">
        <v>221</v>
      </c>
      <c r="AM84" s="43" t="s">
        <v>222</v>
      </c>
      <c r="AN84" s="43" t="s">
        <v>748</v>
      </c>
      <c r="AO84" s="43" t="s">
        <v>223</v>
      </c>
      <c r="AP84" s="43"/>
      <c r="DM84" s="2"/>
    </row>
    <row r="85" spans="1:117" s="1" customFormat="1" ht="75" hidden="1">
      <c r="A85" s="43" t="s">
        <v>217</v>
      </c>
      <c r="B85" s="60" t="s">
        <v>218</v>
      </c>
      <c r="C85" s="60">
        <v>27</v>
      </c>
      <c r="D85" s="60" t="s">
        <v>70</v>
      </c>
      <c r="E85" s="51" t="s">
        <v>70</v>
      </c>
      <c r="F85" s="43" t="s">
        <v>233</v>
      </c>
      <c r="G85" s="43" t="s">
        <v>234</v>
      </c>
      <c r="H85" s="63">
        <v>1</v>
      </c>
      <c r="I85" s="63">
        <f>+H85</f>
        <v>1</v>
      </c>
      <c r="J85" s="60"/>
      <c r="K85" s="60"/>
      <c r="L85" s="60"/>
      <c r="M85" s="60"/>
      <c r="N85" s="60"/>
      <c r="O85" s="60"/>
      <c r="P85" s="60"/>
      <c r="Q85" s="60"/>
      <c r="R85" s="60"/>
      <c r="S85" s="60"/>
      <c r="T85" s="60"/>
      <c r="U85" s="60"/>
      <c r="V85" s="33">
        <v>0.33329999999999999</v>
      </c>
      <c r="W85" s="60"/>
      <c r="X85" s="33">
        <v>0.33329999999999999</v>
      </c>
      <c r="Y85" s="60"/>
      <c r="Z85" s="33">
        <v>0.33329999999999999</v>
      </c>
      <c r="AA85" s="60"/>
      <c r="AB85" s="60"/>
      <c r="AC85" s="60"/>
      <c r="AD85" s="60"/>
      <c r="AE85" s="60"/>
      <c r="AF85" s="60"/>
      <c r="AG85" s="60"/>
      <c r="AH85" s="31">
        <f t="shared" si="3"/>
        <v>0.99990000000000001</v>
      </c>
      <c r="AI85" s="64">
        <v>45108</v>
      </c>
      <c r="AJ85" s="64">
        <v>45199</v>
      </c>
      <c r="AK85" s="43" t="s">
        <v>235</v>
      </c>
      <c r="AL85" s="43" t="s">
        <v>221</v>
      </c>
      <c r="AM85" s="43" t="s">
        <v>222</v>
      </c>
      <c r="AN85" s="43" t="s">
        <v>748</v>
      </c>
      <c r="AO85" s="43" t="s">
        <v>223</v>
      </c>
      <c r="AP85" s="43"/>
      <c r="DM85" s="2"/>
    </row>
    <row r="86" spans="1:117" s="1" customFormat="1" ht="75" hidden="1">
      <c r="A86" s="43" t="s">
        <v>152</v>
      </c>
      <c r="B86" s="60" t="s">
        <v>153</v>
      </c>
      <c r="C86" s="60">
        <v>325</v>
      </c>
      <c r="D86" s="247">
        <v>37</v>
      </c>
      <c r="E86" s="252">
        <v>450125201</v>
      </c>
      <c r="F86" s="44" t="s">
        <v>236</v>
      </c>
      <c r="G86" s="44" t="s">
        <v>237</v>
      </c>
      <c r="H86" s="31">
        <v>0.2</v>
      </c>
      <c r="I86" s="246">
        <v>1</v>
      </c>
      <c r="J86" s="69"/>
      <c r="K86" s="69"/>
      <c r="L86" s="31">
        <v>1</v>
      </c>
      <c r="M86" s="69"/>
      <c r="N86" s="52"/>
      <c r="O86" s="69"/>
      <c r="P86" s="69"/>
      <c r="Q86" s="69"/>
      <c r="R86" s="69"/>
      <c r="S86" s="69"/>
      <c r="T86" s="69"/>
      <c r="U86" s="69"/>
      <c r="V86" s="69"/>
      <c r="W86" s="69"/>
      <c r="X86" s="69"/>
      <c r="Y86" s="69"/>
      <c r="Z86" s="69"/>
      <c r="AA86" s="69"/>
      <c r="AB86" s="69"/>
      <c r="AC86" s="69"/>
      <c r="AD86" s="69"/>
      <c r="AE86" s="69"/>
      <c r="AF86" s="69"/>
      <c r="AG86" s="69"/>
      <c r="AH86" s="31">
        <f t="shared" si="3"/>
        <v>1</v>
      </c>
      <c r="AI86" s="62">
        <v>44958</v>
      </c>
      <c r="AJ86" s="62">
        <v>44985</v>
      </c>
      <c r="AK86" s="44" t="s">
        <v>238</v>
      </c>
      <c r="AL86" s="44" t="s">
        <v>239</v>
      </c>
      <c r="AM86" s="44" t="s">
        <v>240</v>
      </c>
      <c r="AN86" s="43" t="s">
        <v>241</v>
      </c>
      <c r="AO86" s="43" t="s">
        <v>160</v>
      </c>
      <c r="AP86" s="43"/>
      <c r="DM86" s="2"/>
    </row>
    <row r="87" spans="1:117" s="1" customFormat="1" ht="125.25" hidden="1" customHeight="1">
      <c r="A87" s="43" t="s">
        <v>152</v>
      </c>
      <c r="B87" s="60" t="s">
        <v>153</v>
      </c>
      <c r="C87" s="60">
        <v>325</v>
      </c>
      <c r="D87" s="248"/>
      <c r="E87" s="253"/>
      <c r="F87" s="44" t="s">
        <v>236</v>
      </c>
      <c r="G87" s="44" t="s">
        <v>242</v>
      </c>
      <c r="H87" s="31">
        <v>0.1</v>
      </c>
      <c r="I87" s="246"/>
      <c r="J87" s="60"/>
      <c r="K87" s="60"/>
      <c r="L87" s="60"/>
      <c r="M87" s="60"/>
      <c r="N87" s="31">
        <v>0.3</v>
      </c>
      <c r="O87" s="60"/>
      <c r="P87" s="31">
        <v>0.3</v>
      </c>
      <c r="Q87" s="60"/>
      <c r="R87" s="31">
        <v>0.4</v>
      </c>
      <c r="S87" s="60"/>
      <c r="T87" s="60"/>
      <c r="U87" s="60"/>
      <c r="V87" s="60"/>
      <c r="W87" s="60"/>
      <c r="X87" s="60"/>
      <c r="Y87" s="60"/>
      <c r="Z87" s="60"/>
      <c r="AA87" s="60"/>
      <c r="AB87" s="60"/>
      <c r="AC87" s="60"/>
      <c r="AD87" s="60"/>
      <c r="AE87" s="60"/>
      <c r="AF87" s="60"/>
      <c r="AG87" s="60"/>
      <c r="AH87" s="31">
        <f t="shared" si="3"/>
        <v>1</v>
      </c>
      <c r="AI87" s="62">
        <v>44986</v>
      </c>
      <c r="AJ87" s="62">
        <v>45077</v>
      </c>
      <c r="AK87" s="44" t="s">
        <v>243</v>
      </c>
      <c r="AL87" s="44" t="s">
        <v>239</v>
      </c>
      <c r="AM87" s="44" t="s">
        <v>240</v>
      </c>
      <c r="AN87" s="43" t="s">
        <v>241</v>
      </c>
      <c r="AO87" s="43" t="s">
        <v>160</v>
      </c>
      <c r="AP87" s="43"/>
      <c r="DM87" s="2"/>
    </row>
    <row r="88" spans="1:117" s="1" customFormat="1" ht="75" hidden="1">
      <c r="A88" s="43" t="s">
        <v>152</v>
      </c>
      <c r="B88" s="60" t="s">
        <v>153</v>
      </c>
      <c r="C88" s="60">
        <v>325</v>
      </c>
      <c r="D88" s="248"/>
      <c r="E88" s="253"/>
      <c r="F88" s="44" t="s">
        <v>236</v>
      </c>
      <c r="G88" s="44" t="s">
        <v>244</v>
      </c>
      <c r="H88" s="31">
        <v>0.05</v>
      </c>
      <c r="I88" s="246"/>
      <c r="J88" s="60"/>
      <c r="K88" s="60"/>
      <c r="L88" s="31">
        <v>0.3</v>
      </c>
      <c r="M88" s="60"/>
      <c r="N88" s="31">
        <v>0.3</v>
      </c>
      <c r="O88" s="60"/>
      <c r="P88" s="31">
        <v>0.4</v>
      </c>
      <c r="Q88" s="60"/>
      <c r="R88" s="60"/>
      <c r="S88" s="60"/>
      <c r="T88" s="60"/>
      <c r="U88" s="60"/>
      <c r="V88" s="60"/>
      <c r="W88" s="60"/>
      <c r="X88" s="60"/>
      <c r="Y88" s="60"/>
      <c r="Z88" s="60"/>
      <c r="AA88" s="60"/>
      <c r="AB88" s="60"/>
      <c r="AC88" s="60"/>
      <c r="AD88" s="60"/>
      <c r="AE88" s="60"/>
      <c r="AF88" s="60"/>
      <c r="AG88" s="60"/>
      <c r="AH88" s="31">
        <f t="shared" si="3"/>
        <v>1</v>
      </c>
      <c r="AI88" s="62">
        <v>44958</v>
      </c>
      <c r="AJ88" s="62">
        <v>45046</v>
      </c>
      <c r="AK88" s="44" t="s">
        <v>245</v>
      </c>
      <c r="AL88" s="44" t="s">
        <v>239</v>
      </c>
      <c r="AM88" s="44" t="s">
        <v>240</v>
      </c>
      <c r="AN88" s="43" t="s">
        <v>241</v>
      </c>
      <c r="AO88" s="43" t="s">
        <v>160</v>
      </c>
      <c r="AP88" s="43"/>
      <c r="DM88" s="2"/>
    </row>
    <row r="89" spans="1:117" s="1" customFormat="1" ht="75" hidden="1">
      <c r="A89" s="43" t="s">
        <v>152</v>
      </c>
      <c r="B89" s="60" t="s">
        <v>153</v>
      </c>
      <c r="C89" s="60">
        <v>325</v>
      </c>
      <c r="D89" s="248"/>
      <c r="E89" s="253"/>
      <c r="F89" s="44" t="s">
        <v>236</v>
      </c>
      <c r="G89" s="44" t="s">
        <v>246</v>
      </c>
      <c r="H89" s="31">
        <v>0.05</v>
      </c>
      <c r="I89" s="246"/>
      <c r="J89" s="60"/>
      <c r="K89" s="60"/>
      <c r="L89" s="60"/>
      <c r="M89" s="60"/>
      <c r="N89" s="60"/>
      <c r="O89" s="60"/>
      <c r="P89" s="60"/>
      <c r="Q89" s="60"/>
      <c r="R89" s="60"/>
      <c r="S89" s="60"/>
      <c r="T89" s="63">
        <v>0.5</v>
      </c>
      <c r="U89" s="60"/>
      <c r="V89" s="63">
        <v>0.5</v>
      </c>
      <c r="W89" s="60"/>
      <c r="X89" s="60"/>
      <c r="Y89" s="60"/>
      <c r="Z89" s="60"/>
      <c r="AA89" s="60"/>
      <c r="AB89" s="60"/>
      <c r="AC89" s="60"/>
      <c r="AD89" s="60"/>
      <c r="AE89" s="60"/>
      <c r="AF89" s="60"/>
      <c r="AG89" s="60"/>
      <c r="AH89" s="31">
        <f t="shared" si="3"/>
        <v>1</v>
      </c>
      <c r="AI89" s="62">
        <v>45078</v>
      </c>
      <c r="AJ89" s="62">
        <v>45138</v>
      </c>
      <c r="AK89" s="44" t="s">
        <v>247</v>
      </c>
      <c r="AL89" s="44" t="s">
        <v>239</v>
      </c>
      <c r="AM89" s="44" t="s">
        <v>240</v>
      </c>
      <c r="AN89" s="43" t="s">
        <v>241</v>
      </c>
      <c r="AO89" s="43" t="s">
        <v>160</v>
      </c>
      <c r="AP89" s="43"/>
      <c r="DM89" s="2"/>
    </row>
    <row r="90" spans="1:117" s="1" customFormat="1" ht="75" hidden="1">
      <c r="A90" s="43" t="s">
        <v>152</v>
      </c>
      <c r="B90" s="60" t="s">
        <v>153</v>
      </c>
      <c r="C90" s="60">
        <v>325</v>
      </c>
      <c r="D90" s="248"/>
      <c r="E90" s="253"/>
      <c r="F90" s="44" t="s">
        <v>236</v>
      </c>
      <c r="G90" s="44" t="s">
        <v>248</v>
      </c>
      <c r="H90" s="31">
        <v>0.1</v>
      </c>
      <c r="I90" s="246"/>
      <c r="J90" s="60"/>
      <c r="K90" s="60"/>
      <c r="L90" s="60"/>
      <c r="M90" s="60"/>
      <c r="N90" s="60"/>
      <c r="O90" s="60"/>
      <c r="P90" s="60"/>
      <c r="Q90" s="60"/>
      <c r="R90" s="60"/>
      <c r="S90" s="60"/>
      <c r="T90" s="60"/>
      <c r="U90" s="60"/>
      <c r="V90" s="60"/>
      <c r="W90" s="60"/>
      <c r="X90" s="60"/>
      <c r="Y90" s="60"/>
      <c r="Z90" s="31">
        <v>0.3</v>
      </c>
      <c r="AA90" s="60"/>
      <c r="AB90" s="31">
        <v>0.3</v>
      </c>
      <c r="AC90" s="60"/>
      <c r="AD90" s="31">
        <v>0.4</v>
      </c>
      <c r="AE90" s="60"/>
      <c r="AF90" s="60"/>
      <c r="AG90" s="60"/>
      <c r="AH90" s="31">
        <f t="shared" si="3"/>
        <v>1</v>
      </c>
      <c r="AI90" s="62">
        <v>45170</v>
      </c>
      <c r="AJ90" s="62">
        <v>45260</v>
      </c>
      <c r="AK90" s="44" t="s">
        <v>249</v>
      </c>
      <c r="AL90" s="44" t="s">
        <v>239</v>
      </c>
      <c r="AM90" s="44" t="s">
        <v>240</v>
      </c>
      <c r="AN90" s="43" t="s">
        <v>241</v>
      </c>
      <c r="AO90" s="43" t="s">
        <v>160</v>
      </c>
      <c r="AP90" s="43"/>
      <c r="DM90" s="2"/>
    </row>
    <row r="91" spans="1:117" s="1" customFormat="1" ht="75" hidden="1">
      <c r="A91" s="43" t="s">
        <v>152</v>
      </c>
      <c r="B91" s="60" t="s">
        <v>153</v>
      </c>
      <c r="C91" s="60">
        <v>325</v>
      </c>
      <c r="D91" s="248"/>
      <c r="E91" s="253"/>
      <c r="F91" s="44" t="s">
        <v>236</v>
      </c>
      <c r="G91" s="44" t="s">
        <v>250</v>
      </c>
      <c r="H91" s="31">
        <v>0.4</v>
      </c>
      <c r="I91" s="246"/>
      <c r="J91" s="60"/>
      <c r="K91" s="60"/>
      <c r="L91" s="60"/>
      <c r="M91" s="60"/>
      <c r="N91" s="60"/>
      <c r="O91" s="60"/>
      <c r="P91" s="60"/>
      <c r="Q91" s="60"/>
      <c r="R91" s="60"/>
      <c r="S91" s="60"/>
      <c r="T91" s="60"/>
      <c r="U91" s="60"/>
      <c r="V91" s="60"/>
      <c r="W91" s="60"/>
      <c r="X91" s="60"/>
      <c r="Y91" s="60"/>
      <c r="Z91" s="60"/>
      <c r="AA91" s="60"/>
      <c r="AB91" s="31">
        <v>0.3</v>
      </c>
      <c r="AC91" s="60"/>
      <c r="AD91" s="31">
        <v>0.3</v>
      </c>
      <c r="AE91" s="60"/>
      <c r="AF91" s="31">
        <v>0.4</v>
      </c>
      <c r="AG91" s="60"/>
      <c r="AH91" s="31">
        <f t="shared" si="3"/>
        <v>1</v>
      </c>
      <c r="AI91" s="62">
        <v>45200</v>
      </c>
      <c r="AJ91" s="62">
        <v>45290</v>
      </c>
      <c r="AK91" s="44" t="s">
        <v>251</v>
      </c>
      <c r="AL91" s="44" t="s">
        <v>239</v>
      </c>
      <c r="AM91" s="44" t="s">
        <v>240</v>
      </c>
      <c r="AN91" s="43" t="s">
        <v>241</v>
      </c>
      <c r="AO91" s="43" t="s">
        <v>160</v>
      </c>
      <c r="AP91" s="43"/>
      <c r="DM91" s="2"/>
    </row>
    <row r="92" spans="1:117" s="1" customFormat="1" ht="75" hidden="1">
      <c r="A92" s="43" t="s">
        <v>152</v>
      </c>
      <c r="B92" s="60" t="s">
        <v>153</v>
      </c>
      <c r="C92" s="60">
        <v>325</v>
      </c>
      <c r="D92" s="249"/>
      <c r="E92" s="253"/>
      <c r="F92" s="44" t="s">
        <v>236</v>
      </c>
      <c r="G92" s="44" t="s">
        <v>252</v>
      </c>
      <c r="H92" s="31">
        <v>0.1</v>
      </c>
      <c r="I92" s="246"/>
      <c r="J92" s="60"/>
      <c r="K92" s="60"/>
      <c r="L92" s="60"/>
      <c r="M92" s="60"/>
      <c r="N92" s="60"/>
      <c r="O92" s="60"/>
      <c r="P92" s="60"/>
      <c r="Q92" s="60"/>
      <c r="R92" s="60"/>
      <c r="S92" s="60"/>
      <c r="T92" s="60"/>
      <c r="U92" s="60"/>
      <c r="V92" s="60"/>
      <c r="W92" s="60"/>
      <c r="X92" s="60"/>
      <c r="Y92" s="60"/>
      <c r="Z92" s="60"/>
      <c r="AA92" s="60"/>
      <c r="AB92" s="60"/>
      <c r="AC92" s="60"/>
      <c r="AD92" s="60"/>
      <c r="AE92" s="60"/>
      <c r="AF92" s="63">
        <v>1</v>
      </c>
      <c r="AG92" s="60"/>
      <c r="AH92" s="31">
        <f t="shared" si="3"/>
        <v>1</v>
      </c>
      <c r="AI92" s="62">
        <v>45261</v>
      </c>
      <c r="AJ92" s="62">
        <v>45290</v>
      </c>
      <c r="AK92" s="44" t="s">
        <v>253</v>
      </c>
      <c r="AL92" s="44" t="s">
        <v>239</v>
      </c>
      <c r="AM92" s="44" t="s">
        <v>240</v>
      </c>
      <c r="AN92" s="43" t="s">
        <v>241</v>
      </c>
      <c r="AO92" s="43" t="s">
        <v>160</v>
      </c>
      <c r="AP92" s="43"/>
      <c r="DM92" s="2"/>
    </row>
    <row r="93" spans="1:117" s="1" customFormat="1" ht="75" hidden="1">
      <c r="A93" s="43" t="s">
        <v>152</v>
      </c>
      <c r="B93" s="60" t="s">
        <v>153</v>
      </c>
      <c r="C93" s="60">
        <v>328</v>
      </c>
      <c r="D93" s="247">
        <v>30</v>
      </c>
      <c r="E93" s="253"/>
      <c r="F93" s="44" t="s">
        <v>254</v>
      </c>
      <c r="G93" s="44" t="s">
        <v>255</v>
      </c>
      <c r="H93" s="31">
        <v>0.2</v>
      </c>
      <c r="I93" s="250">
        <v>1</v>
      </c>
      <c r="J93" s="60"/>
      <c r="K93" s="60"/>
      <c r="L93" s="60"/>
      <c r="M93" s="60"/>
      <c r="N93" s="63">
        <v>0.2</v>
      </c>
      <c r="O93" s="60"/>
      <c r="P93" s="63">
        <v>0.2</v>
      </c>
      <c r="Q93" s="60"/>
      <c r="R93" s="63">
        <v>0.2</v>
      </c>
      <c r="S93" s="60"/>
      <c r="T93" s="63">
        <v>0.1</v>
      </c>
      <c r="U93" s="60"/>
      <c r="V93" s="63">
        <v>0.1</v>
      </c>
      <c r="W93" s="60"/>
      <c r="X93" s="63">
        <v>0.1</v>
      </c>
      <c r="Y93" s="60"/>
      <c r="Z93" s="63">
        <v>0.1</v>
      </c>
      <c r="AA93" s="60"/>
      <c r="AB93" s="63"/>
      <c r="AC93" s="60"/>
      <c r="AD93" s="60"/>
      <c r="AE93" s="60"/>
      <c r="AF93" s="63"/>
      <c r="AG93" s="60"/>
      <c r="AH93" s="31">
        <f t="shared" si="3"/>
        <v>1</v>
      </c>
      <c r="AI93" s="62">
        <v>44986</v>
      </c>
      <c r="AJ93" s="62">
        <v>45199</v>
      </c>
      <c r="AK93" s="44" t="s">
        <v>256</v>
      </c>
      <c r="AL93" s="44" t="s">
        <v>239</v>
      </c>
      <c r="AM93" s="44" t="s">
        <v>240</v>
      </c>
      <c r="AN93" s="43" t="s">
        <v>241</v>
      </c>
      <c r="AO93" s="43" t="s">
        <v>160</v>
      </c>
      <c r="AP93" s="43"/>
      <c r="DM93" s="2"/>
    </row>
    <row r="94" spans="1:117" s="1" customFormat="1" ht="75" hidden="1">
      <c r="A94" s="43" t="s">
        <v>152</v>
      </c>
      <c r="B94" s="60" t="s">
        <v>153</v>
      </c>
      <c r="C94" s="60">
        <v>328</v>
      </c>
      <c r="D94" s="248"/>
      <c r="E94" s="253"/>
      <c r="F94" s="44" t="s">
        <v>254</v>
      </c>
      <c r="G94" s="44" t="s">
        <v>257</v>
      </c>
      <c r="H94" s="31">
        <v>0.05</v>
      </c>
      <c r="I94" s="251"/>
      <c r="J94" s="60"/>
      <c r="K94" s="60"/>
      <c r="L94" s="60"/>
      <c r="M94" s="60"/>
      <c r="N94" s="60"/>
      <c r="O94" s="60"/>
      <c r="P94" s="63">
        <v>0.2</v>
      </c>
      <c r="Q94" s="60"/>
      <c r="R94" s="63">
        <v>0.2</v>
      </c>
      <c r="S94" s="60"/>
      <c r="T94" s="63">
        <v>0.2</v>
      </c>
      <c r="U94" s="60"/>
      <c r="V94" s="63">
        <v>0.1</v>
      </c>
      <c r="W94" s="60"/>
      <c r="X94" s="63">
        <v>0.1</v>
      </c>
      <c r="Y94" s="60"/>
      <c r="Z94" s="63">
        <v>0.1</v>
      </c>
      <c r="AA94" s="60"/>
      <c r="AB94" s="63">
        <v>0.1</v>
      </c>
      <c r="AC94" s="60"/>
      <c r="AD94" s="60"/>
      <c r="AE94" s="60"/>
      <c r="AF94" s="63"/>
      <c r="AG94" s="60"/>
      <c r="AH94" s="31">
        <f t="shared" si="3"/>
        <v>1</v>
      </c>
      <c r="AI94" s="62">
        <v>45017</v>
      </c>
      <c r="AJ94" s="62">
        <v>45230</v>
      </c>
      <c r="AK94" s="44" t="s">
        <v>258</v>
      </c>
      <c r="AL94" s="44" t="s">
        <v>239</v>
      </c>
      <c r="AM94" s="44" t="s">
        <v>240</v>
      </c>
      <c r="AN94" s="43" t="s">
        <v>241</v>
      </c>
      <c r="AO94" s="43" t="s">
        <v>160</v>
      </c>
      <c r="AP94" s="43"/>
      <c r="DM94" s="2"/>
    </row>
    <row r="95" spans="1:117" s="1" customFormat="1" ht="75" hidden="1">
      <c r="A95" s="43" t="s">
        <v>152</v>
      </c>
      <c r="B95" s="60" t="s">
        <v>153</v>
      </c>
      <c r="C95" s="60">
        <v>328</v>
      </c>
      <c r="D95" s="248"/>
      <c r="E95" s="253"/>
      <c r="F95" s="44" t="s">
        <v>254</v>
      </c>
      <c r="G95" s="44" t="s">
        <v>259</v>
      </c>
      <c r="H95" s="31">
        <v>0.4</v>
      </c>
      <c r="I95" s="251"/>
      <c r="J95" s="60"/>
      <c r="K95" s="60"/>
      <c r="L95" s="60"/>
      <c r="M95" s="60"/>
      <c r="N95" s="63">
        <v>0.1</v>
      </c>
      <c r="O95" s="60"/>
      <c r="P95" s="63">
        <v>0.1</v>
      </c>
      <c r="Q95" s="60"/>
      <c r="R95" s="63">
        <v>0.1</v>
      </c>
      <c r="S95" s="60"/>
      <c r="T95" s="63">
        <v>0.1</v>
      </c>
      <c r="U95" s="60"/>
      <c r="V95" s="63">
        <v>0.1</v>
      </c>
      <c r="W95" s="60"/>
      <c r="X95" s="63">
        <v>0.1</v>
      </c>
      <c r="Y95" s="60"/>
      <c r="Z95" s="63">
        <v>0.1</v>
      </c>
      <c r="AA95" s="60"/>
      <c r="AB95" s="63">
        <v>0.1</v>
      </c>
      <c r="AC95" s="60"/>
      <c r="AD95" s="63">
        <v>0.1</v>
      </c>
      <c r="AE95" s="60"/>
      <c r="AF95" s="63">
        <v>0.1</v>
      </c>
      <c r="AG95" s="60"/>
      <c r="AH95" s="31">
        <f t="shared" si="3"/>
        <v>0.99999999999999989</v>
      </c>
      <c r="AI95" s="62">
        <v>44986</v>
      </c>
      <c r="AJ95" s="62">
        <v>45290</v>
      </c>
      <c r="AK95" s="44" t="s">
        <v>260</v>
      </c>
      <c r="AL95" s="44" t="s">
        <v>239</v>
      </c>
      <c r="AM95" s="44" t="s">
        <v>240</v>
      </c>
      <c r="AN95" s="43" t="s">
        <v>241</v>
      </c>
      <c r="AO95" s="43" t="s">
        <v>160</v>
      </c>
      <c r="AP95" s="43"/>
      <c r="DM95" s="2"/>
    </row>
    <row r="96" spans="1:117" s="1" customFormat="1" ht="75" hidden="1">
      <c r="A96" s="43" t="s">
        <v>152</v>
      </c>
      <c r="B96" s="60" t="s">
        <v>153</v>
      </c>
      <c r="C96" s="60">
        <v>328</v>
      </c>
      <c r="D96" s="248"/>
      <c r="E96" s="253"/>
      <c r="F96" s="44" t="s">
        <v>254</v>
      </c>
      <c r="G96" s="44" t="s">
        <v>261</v>
      </c>
      <c r="H96" s="31">
        <v>0.3</v>
      </c>
      <c r="I96" s="251"/>
      <c r="J96" s="60"/>
      <c r="K96" s="60"/>
      <c r="L96" s="60"/>
      <c r="M96" s="60"/>
      <c r="N96" s="60"/>
      <c r="O96" s="60"/>
      <c r="P96" s="60"/>
      <c r="Q96" s="60"/>
      <c r="R96" s="60"/>
      <c r="S96" s="60"/>
      <c r="T96" s="63">
        <v>0.2</v>
      </c>
      <c r="U96" s="60"/>
      <c r="V96" s="63">
        <v>0.2</v>
      </c>
      <c r="W96" s="60"/>
      <c r="X96" s="63">
        <v>0.2</v>
      </c>
      <c r="Y96" s="60"/>
      <c r="Z96" s="63">
        <v>0.2</v>
      </c>
      <c r="AA96" s="60"/>
      <c r="AB96" s="63">
        <v>0.2</v>
      </c>
      <c r="AC96" s="60"/>
      <c r="AD96" s="60"/>
      <c r="AE96" s="60"/>
      <c r="AF96" s="63"/>
      <c r="AG96" s="60"/>
      <c r="AH96" s="31">
        <f t="shared" si="3"/>
        <v>1</v>
      </c>
      <c r="AI96" s="62">
        <v>45078</v>
      </c>
      <c r="AJ96" s="62">
        <v>45230</v>
      </c>
      <c r="AK96" s="44" t="s">
        <v>262</v>
      </c>
      <c r="AL96" s="44" t="s">
        <v>239</v>
      </c>
      <c r="AM96" s="44" t="s">
        <v>240</v>
      </c>
      <c r="AN96" s="43" t="s">
        <v>241</v>
      </c>
      <c r="AO96" s="43" t="s">
        <v>160</v>
      </c>
      <c r="AP96" s="43"/>
      <c r="DM96" s="2"/>
    </row>
    <row r="97" spans="1:117" s="1" customFormat="1" ht="75" hidden="1">
      <c r="A97" s="43" t="s">
        <v>152</v>
      </c>
      <c r="B97" s="60" t="s">
        <v>153</v>
      </c>
      <c r="C97" s="60">
        <v>328</v>
      </c>
      <c r="D97" s="249"/>
      <c r="E97" s="254"/>
      <c r="F97" s="44" t="s">
        <v>254</v>
      </c>
      <c r="G97" s="44" t="s">
        <v>263</v>
      </c>
      <c r="H97" s="31">
        <v>0.05</v>
      </c>
      <c r="I97" s="251"/>
      <c r="J97" s="60"/>
      <c r="K97" s="60"/>
      <c r="L97" s="60"/>
      <c r="M97" s="60"/>
      <c r="N97" s="60"/>
      <c r="O97" s="60"/>
      <c r="P97" s="60"/>
      <c r="Q97" s="60"/>
      <c r="R97" s="60"/>
      <c r="S97" s="60"/>
      <c r="T97" s="60"/>
      <c r="U97" s="60"/>
      <c r="V97" s="60"/>
      <c r="W97" s="60"/>
      <c r="X97" s="60"/>
      <c r="Y97" s="60"/>
      <c r="Z97" s="60"/>
      <c r="AA97" s="60"/>
      <c r="AB97" s="60"/>
      <c r="AC97" s="60"/>
      <c r="AD97" s="63">
        <v>1</v>
      </c>
      <c r="AE97" s="60"/>
      <c r="AF97" s="63"/>
      <c r="AG97" s="60"/>
      <c r="AH97" s="31">
        <f t="shared" si="3"/>
        <v>1</v>
      </c>
      <c r="AI97" s="62">
        <v>45231</v>
      </c>
      <c r="AJ97" s="62">
        <v>45260</v>
      </c>
      <c r="AK97" s="44" t="s">
        <v>264</v>
      </c>
      <c r="AL97" s="44" t="s">
        <v>239</v>
      </c>
      <c r="AM97" s="44" t="s">
        <v>240</v>
      </c>
      <c r="AN97" s="43" t="s">
        <v>241</v>
      </c>
      <c r="AO97" s="43" t="s">
        <v>160</v>
      </c>
      <c r="AP97" s="43"/>
      <c r="DM97" s="2"/>
    </row>
    <row r="98" spans="1:117" s="1" customFormat="1" ht="75" hidden="1">
      <c r="A98" s="43" t="s">
        <v>152</v>
      </c>
      <c r="B98" s="60" t="s">
        <v>153</v>
      </c>
      <c r="C98" s="60">
        <v>326</v>
      </c>
      <c r="D98" s="60" t="s">
        <v>70</v>
      </c>
      <c r="E98" s="60" t="s">
        <v>70</v>
      </c>
      <c r="F98" s="44" t="s">
        <v>265</v>
      </c>
      <c r="G98" s="44" t="s">
        <v>266</v>
      </c>
      <c r="H98" s="31">
        <v>0.11</v>
      </c>
      <c r="I98" s="250">
        <v>1</v>
      </c>
      <c r="J98" s="60"/>
      <c r="K98" s="60"/>
      <c r="L98" s="60"/>
      <c r="M98" s="60"/>
      <c r="N98" s="60"/>
      <c r="O98" s="60"/>
      <c r="P98" s="60"/>
      <c r="Q98" s="60"/>
      <c r="R98" s="63">
        <v>0.3</v>
      </c>
      <c r="S98" s="60"/>
      <c r="T98" s="60"/>
      <c r="U98" s="60"/>
      <c r="V98" s="60"/>
      <c r="W98" s="60"/>
      <c r="X98" s="60"/>
      <c r="Y98" s="60"/>
      <c r="Z98" s="63">
        <v>0.3</v>
      </c>
      <c r="AA98" s="60"/>
      <c r="AB98" s="60"/>
      <c r="AC98" s="60"/>
      <c r="AD98" s="60"/>
      <c r="AE98" s="60"/>
      <c r="AF98" s="63">
        <v>0.4</v>
      </c>
      <c r="AG98" s="60"/>
      <c r="AH98" s="31">
        <f t="shared" si="3"/>
        <v>1</v>
      </c>
      <c r="AI98" s="62">
        <v>45047</v>
      </c>
      <c r="AJ98" s="62">
        <v>45290</v>
      </c>
      <c r="AK98" s="44" t="s">
        <v>267</v>
      </c>
      <c r="AL98" s="44" t="s">
        <v>239</v>
      </c>
      <c r="AM98" s="44" t="s">
        <v>240</v>
      </c>
      <c r="AN98" s="43" t="s">
        <v>241</v>
      </c>
      <c r="AO98" s="25" t="s">
        <v>785</v>
      </c>
      <c r="AP98" s="25"/>
      <c r="DM98" s="2"/>
    </row>
    <row r="99" spans="1:117" s="1" customFormat="1" ht="75" hidden="1">
      <c r="A99" s="43" t="s">
        <v>152</v>
      </c>
      <c r="B99" s="60" t="s">
        <v>153</v>
      </c>
      <c r="C99" s="60">
        <v>326</v>
      </c>
      <c r="D99" s="60" t="s">
        <v>70</v>
      </c>
      <c r="E99" s="60" t="s">
        <v>70</v>
      </c>
      <c r="F99" s="44" t="s">
        <v>265</v>
      </c>
      <c r="G99" s="44" t="s">
        <v>268</v>
      </c>
      <c r="H99" s="31">
        <v>0.11</v>
      </c>
      <c r="I99" s="251"/>
      <c r="J99" s="31"/>
      <c r="K99" s="31"/>
      <c r="L99" s="31"/>
      <c r="M99" s="31"/>
      <c r="N99" s="31">
        <v>0.25</v>
      </c>
      <c r="O99" s="31"/>
      <c r="P99" s="31"/>
      <c r="Q99" s="31"/>
      <c r="R99" s="31"/>
      <c r="S99" s="31"/>
      <c r="T99" s="31">
        <v>0.25</v>
      </c>
      <c r="U99" s="31"/>
      <c r="V99" s="31"/>
      <c r="W99" s="31"/>
      <c r="X99" s="31"/>
      <c r="Y99" s="31"/>
      <c r="Z99" s="31">
        <v>0.25</v>
      </c>
      <c r="AA99" s="31"/>
      <c r="AB99" s="31"/>
      <c r="AC99" s="31"/>
      <c r="AD99" s="31"/>
      <c r="AE99" s="31"/>
      <c r="AF99" s="31">
        <v>0.25</v>
      </c>
      <c r="AG99" s="60"/>
      <c r="AH99" s="31">
        <f t="shared" si="3"/>
        <v>1</v>
      </c>
      <c r="AI99" s="62">
        <v>44986</v>
      </c>
      <c r="AJ99" s="62">
        <v>45290</v>
      </c>
      <c r="AK99" s="44" t="s">
        <v>269</v>
      </c>
      <c r="AL99" s="44" t="s">
        <v>239</v>
      </c>
      <c r="AM99" s="44" t="s">
        <v>240</v>
      </c>
      <c r="AN99" s="43" t="s">
        <v>241</v>
      </c>
      <c r="AO99" s="25" t="s">
        <v>785</v>
      </c>
      <c r="AP99" s="25"/>
      <c r="DM99" s="2"/>
    </row>
    <row r="100" spans="1:117" s="1" customFormat="1" ht="75" hidden="1">
      <c r="A100" s="43" t="s">
        <v>152</v>
      </c>
      <c r="B100" s="60" t="s">
        <v>153</v>
      </c>
      <c r="C100" s="60">
        <v>326</v>
      </c>
      <c r="D100" s="60" t="s">
        <v>70</v>
      </c>
      <c r="E100" s="60" t="s">
        <v>70</v>
      </c>
      <c r="F100" s="44" t="s">
        <v>265</v>
      </c>
      <c r="G100" s="44" t="s">
        <v>270</v>
      </c>
      <c r="H100" s="31">
        <v>0.11</v>
      </c>
      <c r="I100" s="251"/>
      <c r="J100" s="31">
        <v>8.3000000000000004E-2</v>
      </c>
      <c r="K100" s="31"/>
      <c r="L100" s="31">
        <v>8.3000000000000004E-2</v>
      </c>
      <c r="M100" s="31"/>
      <c r="N100" s="31">
        <v>8.3000000000000004E-2</v>
      </c>
      <c r="O100" s="31"/>
      <c r="P100" s="31">
        <v>8.3000000000000004E-2</v>
      </c>
      <c r="Q100" s="31"/>
      <c r="R100" s="31">
        <v>8.3000000000000004E-2</v>
      </c>
      <c r="S100" s="31"/>
      <c r="T100" s="31">
        <v>8.3000000000000004E-2</v>
      </c>
      <c r="U100" s="31"/>
      <c r="V100" s="31">
        <v>8.3000000000000004E-2</v>
      </c>
      <c r="W100" s="31"/>
      <c r="X100" s="31">
        <v>8.3000000000000004E-2</v>
      </c>
      <c r="Y100" s="31"/>
      <c r="Z100" s="31">
        <v>8.3000000000000004E-2</v>
      </c>
      <c r="AA100" s="31"/>
      <c r="AB100" s="31">
        <v>8.3000000000000004E-2</v>
      </c>
      <c r="AC100" s="31"/>
      <c r="AD100" s="31">
        <v>8.3000000000000004E-2</v>
      </c>
      <c r="AE100" s="31"/>
      <c r="AF100" s="31">
        <v>8.3000000000000004E-2</v>
      </c>
      <c r="AG100" s="60"/>
      <c r="AH100" s="31">
        <f t="shared" si="3"/>
        <v>0.99599999999999989</v>
      </c>
      <c r="AI100" s="62">
        <v>44927</v>
      </c>
      <c r="AJ100" s="62">
        <v>45290</v>
      </c>
      <c r="AK100" s="44" t="s">
        <v>271</v>
      </c>
      <c r="AL100" s="44" t="s">
        <v>239</v>
      </c>
      <c r="AM100" s="44" t="s">
        <v>240</v>
      </c>
      <c r="AN100" s="43" t="s">
        <v>241</v>
      </c>
      <c r="AO100" s="25" t="s">
        <v>785</v>
      </c>
      <c r="AP100" s="25"/>
      <c r="DM100" s="2"/>
    </row>
    <row r="101" spans="1:117" s="1" customFormat="1" ht="75" hidden="1">
      <c r="A101" s="43" t="s">
        <v>152</v>
      </c>
      <c r="B101" s="60" t="s">
        <v>153</v>
      </c>
      <c r="C101" s="60">
        <v>326</v>
      </c>
      <c r="D101" s="60" t="s">
        <v>70</v>
      </c>
      <c r="E101" s="60" t="s">
        <v>70</v>
      </c>
      <c r="F101" s="44" t="s">
        <v>265</v>
      </c>
      <c r="G101" s="44" t="s">
        <v>272</v>
      </c>
      <c r="H101" s="31">
        <v>0.12</v>
      </c>
      <c r="I101" s="251"/>
      <c r="J101" s="60"/>
      <c r="K101" s="60"/>
      <c r="L101" s="60"/>
      <c r="M101" s="60"/>
      <c r="N101" s="63">
        <v>0.25</v>
      </c>
      <c r="O101" s="60"/>
      <c r="P101" s="60"/>
      <c r="Q101" s="60"/>
      <c r="R101" s="60"/>
      <c r="S101" s="60"/>
      <c r="T101" s="63">
        <v>0.25</v>
      </c>
      <c r="U101" s="60"/>
      <c r="V101" s="60"/>
      <c r="W101" s="60"/>
      <c r="X101" s="60"/>
      <c r="Y101" s="60"/>
      <c r="Z101" s="63">
        <v>0.25</v>
      </c>
      <c r="AA101" s="60"/>
      <c r="AB101" s="60"/>
      <c r="AC101" s="60"/>
      <c r="AD101" s="60"/>
      <c r="AE101" s="60"/>
      <c r="AF101" s="63">
        <v>0.25</v>
      </c>
      <c r="AG101" s="60"/>
      <c r="AH101" s="31">
        <f t="shared" si="3"/>
        <v>1</v>
      </c>
      <c r="AI101" s="62">
        <v>44986</v>
      </c>
      <c r="AJ101" s="62">
        <v>45290</v>
      </c>
      <c r="AK101" s="44" t="s">
        <v>273</v>
      </c>
      <c r="AL101" s="44" t="s">
        <v>239</v>
      </c>
      <c r="AM101" s="44" t="s">
        <v>240</v>
      </c>
      <c r="AN101" s="43" t="s">
        <v>241</v>
      </c>
      <c r="AO101" s="25" t="s">
        <v>785</v>
      </c>
      <c r="AP101" s="25"/>
      <c r="DM101" s="2"/>
    </row>
    <row r="102" spans="1:117" s="1" customFormat="1" ht="75" hidden="1">
      <c r="A102" s="43" t="s">
        <v>152</v>
      </c>
      <c r="B102" s="60" t="s">
        <v>153</v>
      </c>
      <c r="C102" s="60">
        <v>326</v>
      </c>
      <c r="D102" s="60" t="s">
        <v>70</v>
      </c>
      <c r="E102" s="60" t="s">
        <v>70</v>
      </c>
      <c r="F102" s="44" t="s">
        <v>265</v>
      </c>
      <c r="G102" s="44" t="s">
        <v>274</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3"/>
        <v>0.99999999999999989</v>
      </c>
      <c r="AI102" s="62">
        <v>44986</v>
      </c>
      <c r="AJ102" s="62">
        <v>45290</v>
      </c>
      <c r="AK102" s="44" t="s">
        <v>275</v>
      </c>
      <c r="AL102" s="44" t="s">
        <v>239</v>
      </c>
      <c r="AM102" s="44" t="s">
        <v>240</v>
      </c>
      <c r="AN102" s="43" t="s">
        <v>241</v>
      </c>
      <c r="AO102" s="25" t="s">
        <v>785</v>
      </c>
      <c r="AP102" s="25"/>
      <c r="DM102" s="2"/>
    </row>
    <row r="103" spans="1:117" s="1" customFormat="1" ht="90" hidden="1">
      <c r="A103" s="43" t="s">
        <v>152</v>
      </c>
      <c r="B103" s="60" t="s">
        <v>153</v>
      </c>
      <c r="C103" s="60">
        <v>326</v>
      </c>
      <c r="D103" s="60" t="s">
        <v>70</v>
      </c>
      <c r="E103" s="60" t="s">
        <v>70</v>
      </c>
      <c r="F103" s="44" t="s">
        <v>265</v>
      </c>
      <c r="G103" s="44" t="s">
        <v>276</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3"/>
        <v>0.99999999999999989</v>
      </c>
      <c r="AI103" s="62">
        <v>44986</v>
      </c>
      <c r="AJ103" s="62">
        <v>45290</v>
      </c>
      <c r="AK103" s="44" t="s">
        <v>277</v>
      </c>
      <c r="AL103" s="44" t="s">
        <v>239</v>
      </c>
      <c r="AM103" s="44" t="s">
        <v>240</v>
      </c>
      <c r="AN103" s="43" t="s">
        <v>241</v>
      </c>
      <c r="AO103" s="25" t="s">
        <v>785</v>
      </c>
      <c r="AP103" s="25"/>
      <c r="DM103" s="2"/>
    </row>
    <row r="104" spans="1:117" s="1" customFormat="1" ht="75" hidden="1">
      <c r="A104" s="43" t="s">
        <v>152</v>
      </c>
      <c r="B104" s="60" t="s">
        <v>153</v>
      </c>
      <c r="C104" s="60">
        <v>326</v>
      </c>
      <c r="D104" s="60" t="s">
        <v>70</v>
      </c>
      <c r="E104" s="60" t="s">
        <v>70</v>
      </c>
      <c r="F104" s="44" t="s">
        <v>265</v>
      </c>
      <c r="G104" s="44" t="s">
        <v>278</v>
      </c>
      <c r="H104" s="31">
        <v>0.11</v>
      </c>
      <c r="I104" s="251"/>
      <c r="J104" s="60"/>
      <c r="K104" s="60"/>
      <c r="L104" s="60"/>
      <c r="M104" s="60"/>
      <c r="N104" s="60"/>
      <c r="O104" s="60"/>
      <c r="P104" s="60"/>
      <c r="Q104" s="60"/>
      <c r="R104" s="63">
        <v>0.3</v>
      </c>
      <c r="S104" s="60"/>
      <c r="T104" s="60"/>
      <c r="U104" s="60"/>
      <c r="V104" s="60"/>
      <c r="W104" s="60"/>
      <c r="X104" s="60"/>
      <c r="Y104" s="60"/>
      <c r="Z104" s="63">
        <v>0.3</v>
      </c>
      <c r="AA104" s="60"/>
      <c r="AB104" s="60"/>
      <c r="AC104" s="60"/>
      <c r="AD104" s="60"/>
      <c r="AE104" s="60"/>
      <c r="AF104" s="63">
        <v>0.4</v>
      </c>
      <c r="AG104" s="60"/>
      <c r="AH104" s="31">
        <f t="shared" si="3"/>
        <v>1</v>
      </c>
      <c r="AI104" s="62">
        <v>45047</v>
      </c>
      <c r="AJ104" s="62">
        <v>45290</v>
      </c>
      <c r="AK104" s="44" t="s">
        <v>279</v>
      </c>
      <c r="AL104" s="44" t="s">
        <v>239</v>
      </c>
      <c r="AM104" s="44" t="s">
        <v>240</v>
      </c>
      <c r="AN104" s="43" t="s">
        <v>241</v>
      </c>
      <c r="AO104" s="25" t="s">
        <v>785</v>
      </c>
      <c r="AP104" s="25"/>
      <c r="DM104" s="2"/>
    </row>
    <row r="105" spans="1:117" s="1" customFormat="1" ht="90" hidden="1">
      <c r="A105" s="43" t="s">
        <v>152</v>
      </c>
      <c r="B105" s="60" t="s">
        <v>153</v>
      </c>
      <c r="C105" s="60">
        <v>326</v>
      </c>
      <c r="D105" s="60" t="s">
        <v>70</v>
      </c>
      <c r="E105" s="60" t="s">
        <v>70</v>
      </c>
      <c r="F105" s="44" t="s">
        <v>265</v>
      </c>
      <c r="G105" s="44" t="s">
        <v>280</v>
      </c>
      <c r="H105" s="31">
        <v>0.11</v>
      </c>
      <c r="I105" s="251"/>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3"/>
        <v>0.99999999999999989</v>
      </c>
      <c r="AI105" s="62">
        <v>44986</v>
      </c>
      <c r="AJ105" s="62">
        <v>45290</v>
      </c>
      <c r="AK105" s="44" t="s">
        <v>281</v>
      </c>
      <c r="AL105" s="44" t="s">
        <v>239</v>
      </c>
      <c r="AM105" s="44" t="s">
        <v>240</v>
      </c>
      <c r="AN105" s="43" t="s">
        <v>241</v>
      </c>
      <c r="AO105" s="25" t="s">
        <v>785</v>
      </c>
      <c r="AP105" s="25"/>
      <c r="DM105" s="2"/>
    </row>
    <row r="106" spans="1:117" s="1" customFormat="1" ht="75" hidden="1">
      <c r="A106" s="43" t="s">
        <v>152</v>
      </c>
      <c r="B106" s="60" t="s">
        <v>153</v>
      </c>
      <c r="C106" s="60">
        <v>326</v>
      </c>
      <c r="D106" s="60" t="s">
        <v>70</v>
      </c>
      <c r="E106" s="60" t="s">
        <v>70</v>
      </c>
      <c r="F106" s="44" t="s">
        <v>265</v>
      </c>
      <c r="G106" s="44" t="s">
        <v>282</v>
      </c>
      <c r="H106" s="31">
        <v>0.11</v>
      </c>
      <c r="I106" s="251"/>
      <c r="J106" s="60"/>
      <c r="K106" s="60"/>
      <c r="L106" s="60"/>
      <c r="M106" s="60"/>
      <c r="N106" s="31">
        <v>0.1</v>
      </c>
      <c r="O106" s="31"/>
      <c r="P106" s="31">
        <v>0.1</v>
      </c>
      <c r="Q106" s="31"/>
      <c r="R106" s="31">
        <v>0.1</v>
      </c>
      <c r="S106" s="31"/>
      <c r="T106" s="31">
        <v>0.1</v>
      </c>
      <c r="U106" s="31"/>
      <c r="V106" s="31">
        <v>0.1</v>
      </c>
      <c r="W106" s="31"/>
      <c r="X106" s="31">
        <v>0.1</v>
      </c>
      <c r="Y106" s="31"/>
      <c r="Z106" s="31">
        <v>0.1</v>
      </c>
      <c r="AA106" s="31"/>
      <c r="AB106" s="31">
        <v>0.1</v>
      </c>
      <c r="AC106" s="31"/>
      <c r="AD106" s="31">
        <v>0.1</v>
      </c>
      <c r="AE106" s="31"/>
      <c r="AF106" s="31">
        <v>0.1</v>
      </c>
      <c r="AG106" s="60"/>
      <c r="AH106" s="31">
        <f t="shared" si="3"/>
        <v>0.99999999999999989</v>
      </c>
      <c r="AI106" s="62">
        <v>44986</v>
      </c>
      <c r="AJ106" s="62">
        <v>45290</v>
      </c>
      <c r="AK106" s="43" t="s">
        <v>283</v>
      </c>
      <c r="AL106" s="44" t="s">
        <v>239</v>
      </c>
      <c r="AM106" s="44" t="s">
        <v>240</v>
      </c>
      <c r="AN106" s="43" t="s">
        <v>241</v>
      </c>
      <c r="AO106" s="25" t="s">
        <v>785</v>
      </c>
      <c r="AP106" s="25"/>
      <c r="DM106" s="2"/>
    </row>
    <row r="107" spans="1:117" s="1" customFormat="1" ht="75">
      <c r="A107" s="43" t="s">
        <v>152</v>
      </c>
      <c r="B107" s="60" t="s">
        <v>153</v>
      </c>
      <c r="C107" s="60">
        <v>326</v>
      </c>
      <c r="D107" s="68">
        <v>1</v>
      </c>
      <c r="E107" s="60"/>
      <c r="F107" s="44" t="s">
        <v>284</v>
      </c>
      <c r="G107" s="44" t="s">
        <v>285</v>
      </c>
      <c r="H107" s="63">
        <v>1</v>
      </c>
      <c r="I107" s="63">
        <v>1</v>
      </c>
      <c r="J107" s="60"/>
      <c r="K107" s="60"/>
      <c r="L107" s="63">
        <v>0.05</v>
      </c>
      <c r="M107" s="60"/>
      <c r="N107" s="63">
        <v>0.05</v>
      </c>
      <c r="O107" s="60"/>
      <c r="P107" s="63">
        <v>0.15</v>
      </c>
      <c r="Q107" s="60"/>
      <c r="R107" s="63">
        <v>0.15</v>
      </c>
      <c r="S107" s="60"/>
      <c r="T107" s="63">
        <v>0.2</v>
      </c>
      <c r="U107" s="60"/>
      <c r="V107" s="63">
        <v>0.2</v>
      </c>
      <c r="W107" s="60"/>
      <c r="X107" s="63">
        <v>0.2</v>
      </c>
      <c r="Y107" s="60"/>
      <c r="Z107" s="63"/>
      <c r="AA107" s="60"/>
      <c r="AB107" s="63"/>
      <c r="AC107" s="60"/>
      <c r="AD107" s="60"/>
      <c r="AE107" s="60"/>
      <c r="AF107" s="60"/>
      <c r="AG107" s="60"/>
      <c r="AH107" s="31">
        <f t="shared" ref="AH107" si="4">+J107+L107+N107+P107+R107+T107+V107+X107+Z107+AB107+AD107+AF107</f>
        <v>1</v>
      </c>
      <c r="AI107" s="62">
        <v>44958</v>
      </c>
      <c r="AJ107" s="62">
        <v>45168</v>
      </c>
      <c r="AK107" s="44" t="s">
        <v>286</v>
      </c>
      <c r="AL107" s="44" t="s">
        <v>287</v>
      </c>
      <c r="AM107" s="43" t="s">
        <v>708</v>
      </c>
      <c r="AN107" s="43" t="s">
        <v>708</v>
      </c>
      <c r="AO107" s="43" t="s">
        <v>160</v>
      </c>
      <c r="AP107" s="329" t="s">
        <v>862</v>
      </c>
      <c r="DM107" s="2"/>
    </row>
    <row r="108" spans="1:117" s="1" customFormat="1" ht="75">
      <c r="A108" s="106" t="s">
        <v>152</v>
      </c>
      <c r="B108" s="107" t="s">
        <v>153</v>
      </c>
      <c r="C108" s="107">
        <v>326</v>
      </c>
      <c r="D108" s="179">
        <v>1</v>
      </c>
      <c r="E108" s="328">
        <v>404990020</v>
      </c>
      <c r="F108" s="108" t="s">
        <v>284</v>
      </c>
      <c r="G108" s="108" t="s">
        <v>285</v>
      </c>
      <c r="H108" s="135">
        <v>1</v>
      </c>
      <c r="I108" s="135">
        <v>1</v>
      </c>
      <c r="J108" s="107"/>
      <c r="K108" s="107"/>
      <c r="L108" s="135">
        <v>0.05</v>
      </c>
      <c r="M108" s="107"/>
      <c r="N108" s="135">
        <v>0.05</v>
      </c>
      <c r="O108" s="107"/>
      <c r="P108" s="135">
        <v>0.15</v>
      </c>
      <c r="Q108" s="107"/>
      <c r="R108" s="135">
        <v>0.15</v>
      </c>
      <c r="S108" s="107"/>
      <c r="T108" s="110">
        <v>0.15</v>
      </c>
      <c r="U108" s="111"/>
      <c r="V108" s="110">
        <v>0.15</v>
      </c>
      <c r="W108" s="111"/>
      <c r="X108" s="110">
        <v>0.15</v>
      </c>
      <c r="Y108" s="111"/>
      <c r="Z108" s="110">
        <v>0.15</v>
      </c>
      <c r="AA108" s="107"/>
      <c r="AB108" s="135"/>
      <c r="AC108" s="107"/>
      <c r="AD108" s="107"/>
      <c r="AE108" s="107"/>
      <c r="AF108" s="107"/>
      <c r="AG108" s="107"/>
      <c r="AH108" s="109">
        <f t="shared" si="3"/>
        <v>1</v>
      </c>
      <c r="AI108" s="124">
        <v>44958</v>
      </c>
      <c r="AJ108" s="155">
        <v>45199</v>
      </c>
      <c r="AK108" s="108" t="s">
        <v>286</v>
      </c>
      <c r="AL108" s="108" t="s">
        <v>287</v>
      </c>
      <c r="AM108" s="106" t="s">
        <v>708</v>
      </c>
      <c r="AN108" s="106" t="s">
        <v>708</v>
      </c>
      <c r="AO108" s="106" t="s">
        <v>160</v>
      </c>
      <c r="AP108" s="330"/>
      <c r="DM108" s="2"/>
    </row>
    <row r="109" spans="1:117" s="1" customFormat="1" ht="135">
      <c r="A109" s="43" t="s">
        <v>152</v>
      </c>
      <c r="B109" s="60" t="s">
        <v>153</v>
      </c>
      <c r="C109" s="60">
        <v>326</v>
      </c>
      <c r="D109" s="68">
        <v>18</v>
      </c>
      <c r="E109" s="258"/>
      <c r="F109" s="44" t="s">
        <v>288</v>
      </c>
      <c r="G109" s="44" t="s">
        <v>812</v>
      </c>
      <c r="H109" s="63">
        <v>1</v>
      </c>
      <c r="I109" s="63">
        <v>1</v>
      </c>
      <c r="J109" s="63">
        <v>0.08</v>
      </c>
      <c r="K109" s="60"/>
      <c r="L109" s="63">
        <v>0.08</v>
      </c>
      <c r="M109" s="60"/>
      <c r="N109" s="63">
        <v>0.09</v>
      </c>
      <c r="O109" s="60"/>
      <c r="P109" s="63">
        <v>0.08</v>
      </c>
      <c r="Q109" s="60"/>
      <c r="R109" s="63">
        <v>0.08</v>
      </c>
      <c r="S109" s="60"/>
      <c r="T109" s="63">
        <v>0.09</v>
      </c>
      <c r="U109" s="60"/>
      <c r="V109" s="63">
        <v>0.08</v>
      </c>
      <c r="W109" s="60"/>
      <c r="X109" s="63">
        <v>0.08</v>
      </c>
      <c r="Y109" s="60"/>
      <c r="Z109" s="63">
        <v>0.09</v>
      </c>
      <c r="AA109" s="60"/>
      <c r="AB109" s="63">
        <v>0.08</v>
      </c>
      <c r="AC109" s="60"/>
      <c r="AD109" s="63">
        <v>0.08</v>
      </c>
      <c r="AE109" s="60"/>
      <c r="AF109" s="63">
        <v>0.09</v>
      </c>
      <c r="AG109" s="60"/>
      <c r="AH109" s="31">
        <f t="shared" si="3"/>
        <v>0.99999999999999978</v>
      </c>
      <c r="AI109" s="62">
        <v>44927</v>
      </c>
      <c r="AJ109" s="62">
        <v>45291</v>
      </c>
      <c r="AK109" s="43" t="s">
        <v>749</v>
      </c>
      <c r="AL109" s="44" t="s">
        <v>287</v>
      </c>
      <c r="AM109" s="43" t="s">
        <v>708</v>
      </c>
      <c r="AN109" s="43" t="s">
        <v>708</v>
      </c>
      <c r="AO109" s="43" t="s">
        <v>160</v>
      </c>
      <c r="AP109" s="43"/>
      <c r="DM109" s="2"/>
    </row>
    <row r="110" spans="1:117" s="1" customFormat="1" ht="101.25" hidden="1" customHeight="1">
      <c r="A110" s="43" t="s">
        <v>40</v>
      </c>
      <c r="B110" s="60" t="s">
        <v>290</v>
      </c>
      <c r="C110" s="60">
        <v>550</v>
      </c>
      <c r="D110" s="259">
        <v>1</v>
      </c>
      <c r="E110" s="260">
        <v>241217000</v>
      </c>
      <c r="F110" s="44" t="s">
        <v>291</v>
      </c>
      <c r="G110" s="44" t="s">
        <v>292</v>
      </c>
      <c r="H110" s="63">
        <v>0.15</v>
      </c>
      <c r="I110" s="250">
        <f>+H110+H111+H112+H113</f>
        <v>1</v>
      </c>
      <c r="J110" s="60"/>
      <c r="K110" s="60"/>
      <c r="L110" s="63"/>
      <c r="M110" s="60"/>
      <c r="N110" s="63">
        <v>0.5</v>
      </c>
      <c r="O110" s="60"/>
      <c r="P110" s="63">
        <v>0.5</v>
      </c>
      <c r="Q110" s="60"/>
      <c r="R110" s="33"/>
      <c r="S110" s="60"/>
      <c r="T110" s="63"/>
      <c r="U110" s="60"/>
      <c r="V110" s="63"/>
      <c r="W110" s="60"/>
      <c r="X110" s="63"/>
      <c r="Y110" s="60"/>
      <c r="Z110" s="63"/>
      <c r="AA110" s="60"/>
      <c r="AB110" s="63"/>
      <c r="AC110" s="60"/>
      <c r="AD110" s="60"/>
      <c r="AE110" s="60"/>
      <c r="AF110" s="60"/>
      <c r="AG110" s="60"/>
      <c r="AH110" s="31">
        <f t="shared" si="3"/>
        <v>1</v>
      </c>
      <c r="AI110" s="62">
        <v>44986</v>
      </c>
      <c r="AJ110" s="62">
        <v>45046</v>
      </c>
      <c r="AK110" s="44" t="s">
        <v>293</v>
      </c>
      <c r="AL110" s="44" t="s">
        <v>287</v>
      </c>
      <c r="AM110" s="43" t="s">
        <v>708</v>
      </c>
      <c r="AN110" s="43" t="s">
        <v>708</v>
      </c>
      <c r="AO110" s="43" t="s">
        <v>160</v>
      </c>
      <c r="AP110" s="43"/>
      <c r="DM110" s="2"/>
    </row>
    <row r="111" spans="1:117" s="1" customFormat="1" ht="102.75" hidden="1" customHeight="1">
      <c r="A111" s="43" t="s">
        <v>40</v>
      </c>
      <c r="B111" s="60" t="s">
        <v>290</v>
      </c>
      <c r="C111" s="60">
        <v>550</v>
      </c>
      <c r="D111" s="259"/>
      <c r="E111" s="260"/>
      <c r="F111" s="44" t="s">
        <v>291</v>
      </c>
      <c r="G111" s="44" t="s">
        <v>750</v>
      </c>
      <c r="H111" s="33">
        <v>0.45</v>
      </c>
      <c r="I111" s="250"/>
      <c r="J111" s="60"/>
      <c r="K111" s="60"/>
      <c r="L111" s="60"/>
      <c r="M111" s="60"/>
      <c r="N111" s="60"/>
      <c r="O111" s="60"/>
      <c r="P111" s="60"/>
      <c r="Q111" s="60"/>
      <c r="R111" s="63">
        <v>0.2</v>
      </c>
      <c r="S111" s="60"/>
      <c r="T111" s="63">
        <v>0.2</v>
      </c>
      <c r="U111" s="60"/>
      <c r="V111" s="63">
        <v>0.2</v>
      </c>
      <c r="W111" s="60"/>
      <c r="X111" s="63">
        <v>0.2</v>
      </c>
      <c r="Y111" s="60"/>
      <c r="Z111" s="63">
        <v>0.2</v>
      </c>
      <c r="AA111" s="60"/>
      <c r="AB111" s="60"/>
      <c r="AC111" s="60"/>
      <c r="AD111" s="33"/>
      <c r="AE111" s="60"/>
      <c r="AF111" s="60"/>
      <c r="AG111" s="60"/>
      <c r="AH111" s="31">
        <f t="shared" si="3"/>
        <v>1</v>
      </c>
      <c r="AI111" s="64">
        <v>45047</v>
      </c>
      <c r="AJ111" s="64">
        <v>45199</v>
      </c>
      <c r="AK111" s="44" t="s">
        <v>294</v>
      </c>
      <c r="AL111" s="44" t="s">
        <v>287</v>
      </c>
      <c r="AM111" s="43" t="s">
        <v>708</v>
      </c>
      <c r="AN111" s="43" t="s">
        <v>708</v>
      </c>
      <c r="AO111" s="43" t="s">
        <v>160</v>
      </c>
      <c r="AP111" s="43"/>
      <c r="DM111" s="2"/>
    </row>
    <row r="112" spans="1:117" s="1" customFormat="1" ht="78.75" hidden="1" customHeight="1">
      <c r="A112" s="43" t="s">
        <v>40</v>
      </c>
      <c r="B112" s="60" t="s">
        <v>290</v>
      </c>
      <c r="C112" s="60">
        <v>550</v>
      </c>
      <c r="D112" s="259"/>
      <c r="E112" s="260"/>
      <c r="F112" s="44" t="s">
        <v>291</v>
      </c>
      <c r="G112" s="44" t="s">
        <v>295</v>
      </c>
      <c r="H112" s="33">
        <v>0.2</v>
      </c>
      <c r="I112" s="250"/>
      <c r="J112" s="60"/>
      <c r="K112" s="60"/>
      <c r="L112" s="60"/>
      <c r="M112" s="60"/>
      <c r="N112" s="33">
        <v>0.25</v>
      </c>
      <c r="O112" s="60"/>
      <c r="P112" s="60"/>
      <c r="Q112" s="60"/>
      <c r="R112" s="60"/>
      <c r="S112" s="60"/>
      <c r="T112" s="33">
        <v>0.25</v>
      </c>
      <c r="U112" s="33"/>
      <c r="V112" s="33"/>
      <c r="W112" s="33"/>
      <c r="X112" s="33"/>
      <c r="Y112" s="33"/>
      <c r="Z112" s="33">
        <v>0.25</v>
      </c>
      <c r="AA112" s="33"/>
      <c r="AB112" s="33"/>
      <c r="AC112" s="33"/>
      <c r="AD112" s="33"/>
      <c r="AE112" s="33"/>
      <c r="AF112" s="33">
        <v>0.25</v>
      </c>
      <c r="AG112" s="60"/>
      <c r="AH112" s="31">
        <f t="shared" si="3"/>
        <v>1</v>
      </c>
      <c r="AI112" s="64">
        <v>44986</v>
      </c>
      <c r="AJ112" s="64">
        <v>45290</v>
      </c>
      <c r="AK112" s="70" t="s">
        <v>296</v>
      </c>
      <c r="AL112" s="44" t="s">
        <v>287</v>
      </c>
      <c r="AM112" s="43" t="s">
        <v>708</v>
      </c>
      <c r="AN112" s="43" t="s">
        <v>708</v>
      </c>
      <c r="AO112" s="43" t="s">
        <v>160</v>
      </c>
      <c r="AP112" s="43"/>
      <c r="DM112" s="2"/>
    </row>
    <row r="113" spans="1:117" s="1" customFormat="1" ht="75" hidden="1">
      <c r="A113" s="43" t="s">
        <v>40</v>
      </c>
      <c r="B113" s="60" t="s">
        <v>290</v>
      </c>
      <c r="C113" s="60">
        <v>550</v>
      </c>
      <c r="D113" s="259"/>
      <c r="E113" s="260"/>
      <c r="F113" s="44" t="s">
        <v>291</v>
      </c>
      <c r="G113" s="44" t="s">
        <v>297</v>
      </c>
      <c r="H113" s="33">
        <v>0.2</v>
      </c>
      <c r="I113" s="250"/>
      <c r="J113" s="60"/>
      <c r="K113" s="60"/>
      <c r="L113" s="60"/>
      <c r="M113" s="60"/>
      <c r="N113" s="60"/>
      <c r="O113" s="60"/>
      <c r="P113" s="60"/>
      <c r="Q113" s="60"/>
      <c r="R113" s="60"/>
      <c r="S113" s="60"/>
      <c r="T113" s="60"/>
      <c r="U113" s="60"/>
      <c r="V113" s="60"/>
      <c r="W113" s="60"/>
      <c r="X113" s="60"/>
      <c r="Y113" s="60"/>
      <c r="Z113" s="60"/>
      <c r="AA113" s="60"/>
      <c r="AB113" s="60"/>
      <c r="AC113" s="60"/>
      <c r="AD113" s="33">
        <v>1</v>
      </c>
      <c r="AE113" s="60"/>
      <c r="AF113" s="33"/>
      <c r="AG113" s="60"/>
      <c r="AH113" s="31">
        <f t="shared" si="3"/>
        <v>1</v>
      </c>
      <c r="AI113" s="64">
        <v>45231</v>
      </c>
      <c r="AJ113" s="64">
        <v>45260</v>
      </c>
      <c r="AK113" s="44" t="s">
        <v>298</v>
      </c>
      <c r="AL113" s="44" t="s">
        <v>287</v>
      </c>
      <c r="AM113" s="43" t="s">
        <v>708</v>
      </c>
      <c r="AN113" s="43" t="s">
        <v>708</v>
      </c>
      <c r="AO113" s="43" t="s">
        <v>160</v>
      </c>
      <c r="AP113" s="43"/>
      <c r="DM113" s="2"/>
    </row>
    <row r="114" spans="1:117" s="1" customFormat="1" ht="156" hidden="1" customHeight="1">
      <c r="A114" s="43" t="s">
        <v>40</v>
      </c>
      <c r="B114" s="60" t="s">
        <v>290</v>
      </c>
      <c r="C114" s="60">
        <v>550</v>
      </c>
      <c r="D114" s="53" t="s">
        <v>70</v>
      </c>
      <c r="E114" s="53" t="s">
        <v>70</v>
      </c>
      <c r="F114" s="44" t="s">
        <v>299</v>
      </c>
      <c r="G114" s="44" t="s">
        <v>300</v>
      </c>
      <c r="H114" s="33">
        <v>1</v>
      </c>
      <c r="I114" s="33">
        <f>+H114</f>
        <v>1</v>
      </c>
      <c r="J114" s="60"/>
      <c r="K114" s="60"/>
      <c r="L114" s="60"/>
      <c r="M114" s="60"/>
      <c r="N114" s="60"/>
      <c r="O114" s="60"/>
      <c r="P114" s="63">
        <v>0.1</v>
      </c>
      <c r="Q114" s="60"/>
      <c r="R114" s="63">
        <v>0.1</v>
      </c>
      <c r="S114" s="33"/>
      <c r="T114" s="63">
        <v>0.1</v>
      </c>
      <c r="U114" s="33"/>
      <c r="V114" s="63">
        <v>0.1</v>
      </c>
      <c r="W114" s="33"/>
      <c r="X114" s="63">
        <v>0.1</v>
      </c>
      <c r="Y114" s="33"/>
      <c r="Z114" s="63">
        <v>0.1</v>
      </c>
      <c r="AA114" s="33"/>
      <c r="AB114" s="63">
        <v>0.1</v>
      </c>
      <c r="AC114" s="33"/>
      <c r="AD114" s="63">
        <v>0.3</v>
      </c>
      <c r="AE114" s="33"/>
      <c r="AF114" s="63"/>
      <c r="AG114" s="60"/>
      <c r="AH114" s="31">
        <f t="shared" si="3"/>
        <v>1</v>
      </c>
      <c r="AI114" s="64">
        <v>45017</v>
      </c>
      <c r="AJ114" s="64">
        <v>45260</v>
      </c>
      <c r="AK114" s="44" t="s">
        <v>670</v>
      </c>
      <c r="AL114" s="44" t="s">
        <v>287</v>
      </c>
      <c r="AM114" s="43" t="s">
        <v>708</v>
      </c>
      <c r="AN114" s="43" t="s">
        <v>708</v>
      </c>
      <c r="AO114" s="43" t="s">
        <v>160</v>
      </c>
      <c r="AP114" s="43"/>
      <c r="DM114" s="2"/>
    </row>
    <row r="115" spans="1:117" s="1" customFormat="1" ht="120.75" hidden="1">
      <c r="A115" s="43" t="s">
        <v>152</v>
      </c>
      <c r="B115" s="60" t="s">
        <v>153</v>
      </c>
      <c r="C115" s="60">
        <v>329</v>
      </c>
      <c r="D115" s="247">
        <v>1</v>
      </c>
      <c r="E115" s="255">
        <v>1231006490</v>
      </c>
      <c r="F115" s="44" t="s">
        <v>301</v>
      </c>
      <c r="G115" s="44" t="s">
        <v>302</v>
      </c>
      <c r="H115" s="63">
        <v>0.3</v>
      </c>
      <c r="I115" s="246">
        <f>+H115+H116+H117</f>
        <v>1</v>
      </c>
      <c r="J115" s="33"/>
      <c r="K115" s="33"/>
      <c r="L115" s="33">
        <v>0.05</v>
      </c>
      <c r="M115" s="33"/>
      <c r="N115" s="33">
        <v>0.05</v>
      </c>
      <c r="O115" s="33"/>
      <c r="P115" s="33">
        <v>0.05</v>
      </c>
      <c r="Q115" s="33"/>
      <c r="R115" s="33">
        <v>0.15</v>
      </c>
      <c r="S115" s="33"/>
      <c r="T115" s="33">
        <v>0.05</v>
      </c>
      <c r="U115" s="33"/>
      <c r="V115" s="33">
        <v>0.05</v>
      </c>
      <c r="W115" s="33"/>
      <c r="X115" s="33">
        <v>0.15</v>
      </c>
      <c r="Y115" s="33"/>
      <c r="Z115" s="33">
        <v>0.15</v>
      </c>
      <c r="AA115" s="33"/>
      <c r="AB115" s="33">
        <v>0.05</v>
      </c>
      <c r="AC115" s="33"/>
      <c r="AD115" s="33">
        <v>0.05</v>
      </c>
      <c r="AE115" s="33"/>
      <c r="AF115" s="33">
        <v>0.2</v>
      </c>
      <c r="AG115" s="33"/>
      <c r="AH115" s="31">
        <f>+J115+L115+N115+P115+R115+T115+V115+X115+Z115+AB115+AD115+AF115</f>
        <v>1.0000000000000002</v>
      </c>
      <c r="AI115" s="64">
        <v>44958</v>
      </c>
      <c r="AJ115" s="64">
        <v>45260</v>
      </c>
      <c r="AK115" s="70" t="s">
        <v>751</v>
      </c>
      <c r="AL115" s="44" t="s">
        <v>287</v>
      </c>
      <c r="AM115" s="43" t="s">
        <v>708</v>
      </c>
      <c r="AN115" s="43" t="s">
        <v>708</v>
      </c>
      <c r="AO115" s="43" t="s">
        <v>160</v>
      </c>
      <c r="AP115" s="43"/>
      <c r="DM115" s="2"/>
    </row>
    <row r="116" spans="1:117" s="1" customFormat="1" ht="120.75" hidden="1">
      <c r="A116" s="43" t="s">
        <v>152</v>
      </c>
      <c r="B116" s="60" t="s">
        <v>153</v>
      </c>
      <c r="C116" s="60">
        <v>329</v>
      </c>
      <c r="D116" s="248"/>
      <c r="E116" s="256"/>
      <c r="F116" s="44" t="s">
        <v>301</v>
      </c>
      <c r="G116" s="71" t="s">
        <v>657</v>
      </c>
      <c r="H116" s="63">
        <v>0.3</v>
      </c>
      <c r="I116" s="246"/>
      <c r="J116" s="33"/>
      <c r="K116" s="33"/>
      <c r="L116" s="33"/>
      <c r="M116" s="33"/>
      <c r="N116" s="33">
        <v>0.05</v>
      </c>
      <c r="O116" s="33"/>
      <c r="P116" s="33">
        <v>0.05</v>
      </c>
      <c r="Q116" s="33"/>
      <c r="R116" s="33">
        <v>0.1</v>
      </c>
      <c r="S116" s="33"/>
      <c r="T116" s="33">
        <v>0.15</v>
      </c>
      <c r="U116" s="33"/>
      <c r="V116" s="33">
        <v>0.05</v>
      </c>
      <c r="W116" s="33"/>
      <c r="X116" s="33">
        <v>0.1</v>
      </c>
      <c r="Y116" s="33"/>
      <c r="Z116" s="33">
        <v>0.15</v>
      </c>
      <c r="AA116" s="33"/>
      <c r="AB116" s="33">
        <v>0.05</v>
      </c>
      <c r="AC116" s="33"/>
      <c r="AD116" s="33">
        <v>0.3</v>
      </c>
      <c r="AE116" s="33"/>
      <c r="AF116" s="33"/>
      <c r="AG116" s="33"/>
      <c r="AH116" s="31">
        <f t="shared" si="3"/>
        <v>1</v>
      </c>
      <c r="AI116" s="64">
        <v>44986</v>
      </c>
      <c r="AJ116" s="64">
        <v>45260</v>
      </c>
      <c r="AK116" s="44" t="s">
        <v>303</v>
      </c>
      <c r="AL116" s="44" t="s">
        <v>287</v>
      </c>
      <c r="AM116" s="43" t="s">
        <v>708</v>
      </c>
      <c r="AN116" s="43" t="s">
        <v>708</v>
      </c>
      <c r="AO116" s="43" t="s">
        <v>160</v>
      </c>
      <c r="AP116" s="43"/>
      <c r="DM116" s="2"/>
    </row>
    <row r="117" spans="1:117" s="1" customFormat="1" ht="120.75" hidden="1">
      <c r="A117" s="43" t="s">
        <v>152</v>
      </c>
      <c r="B117" s="60" t="s">
        <v>153</v>
      </c>
      <c r="C117" s="60">
        <v>329</v>
      </c>
      <c r="D117" s="249"/>
      <c r="E117" s="257"/>
      <c r="F117" s="44" t="s">
        <v>301</v>
      </c>
      <c r="G117" s="44" t="s">
        <v>304</v>
      </c>
      <c r="H117" s="63">
        <v>0.4</v>
      </c>
      <c r="I117" s="246"/>
      <c r="J117" s="33">
        <v>0.08</v>
      </c>
      <c r="K117" s="33"/>
      <c r="L117" s="33">
        <v>0.08</v>
      </c>
      <c r="M117" s="33"/>
      <c r="N117" s="33">
        <v>0.09</v>
      </c>
      <c r="O117" s="33"/>
      <c r="P117" s="33">
        <v>0.08</v>
      </c>
      <c r="Q117" s="33"/>
      <c r="R117" s="33">
        <v>0.08</v>
      </c>
      <c r="S117" s="33"/>
      <c r="T117" s="33">
        <v>0.09</v>
      </c>
      <c r="U117" s="33"/>
      <c r="V117" s="33">
        <v>0.08</v>
      </c>
      <c r="W117" s="33"/>
      <c r="X117" s="33">
        <v>0.08</v>
      </c>
      <c r="Y117" s="33"/>
      <c r="Z117" s="33">
        <v>0.09</v>
      </c>
      <c r="AA117" s="33"/>
      <c r="AB117" s="33">
        <v>0.08</v>
      </c>
      <c r="AC117" s="33"/>
      <c r="AD117" s="33">
        <v>0.08</v>
      </c>
      <c r="AE117" s="33"/>
      <c r="AF117" s="33">
        <v>0.09</v>
      </c>
      <c r="AG117" s="33"/>
      <c r="AH117" s="31">
        <f>+J117+L117+N117+P117+R117+T117+V117+X117+Z117+AB117+AD117+AF117</f>
        <v>0.99999999999999978</v>
      </c>
      <c r="AI117" s="64">
        <v>44929</v>
      </c>
      <c r="AJ117" s="64">
        <v>45290</v>
      </c>
      <c r="AK117" s="43" t="s">
        <v>305</v>
      </c>
      <c r="AL117" s="44" t="s">
        <v>287</v>
      </c>
      <c r="AM117" s="43" t="s">
        <v>708</v>
      </c>
      <c r="AN117" s="43" t="s">
        <v>708</v>
      </c>
      <c r="AO117" s="43" t="s">
        <v>160</v>
      </c>
      <c r="AP117" s="43"/>
      <c r="DM117" s="2"/>
    </row>
    <row r="118" spans="1:117" s="1" customFormat="1" ht="152.25" hidden="1">
      <c r="A118" s="43" t="s">
        <v>152</v>
      </c>
      <c r="B118" s="60" t="s">
        <v>153</v>
      </c>
      <c r="C118" s="60">
        <v>329</v>
      </c>
      <c r="D118" s="60" t="s">
        <v>70</v>
      </c>
      <c r="E118" s="60" t="s">
        <v>70</v>
      </c>
      <c r="F118" s="44" t="s">
        <v>309</v>
      </c>
      <c r="G118" s="44" t="s">
        <v>310</v>
      </c>
      <c r="H118" s="63">
        <v>0.05</v>
      </c>
      <c r="I118" s="265"/>
      <c r="J118" s="33"/>
      <c r="K118" s="33"/>
      <c r="L118" s="33"/>
      <c r="M118" s="33"/>
      <c r="N118" s="33"/>
      <c r="O118" s="33"/>
      <c r="P118" s="33"/>
      <c r="Q118" s="33"/>
      <c r="R118" s="33"/>
      <c r="S118" s="33"/>
      <c r="T118" s="33"/>
      <c r="U118" s="33"/>
      <c r="V118" s="33"/>
      <c r="W118" s="33"/>
      <c r="X118" s="33"/>
      <c r="Y118" s="33"/>
      <c r="Z118" s="33">
        <v>0.3</v>
      </c>
      <c r="AA118" s="33"/>
      <c r="AB118" s="33">
        <v>0.7</v>
      </c>
      <c r="AC118" s="33"/>
      <c r="AD118" s="33"/>
      <c r="AE118" s="33"/>
      <c r="AF118" s="33"/>
      <c r="AG118" s="33"/>
      <c r="AH118" s="31">
        <f t="shared" si="3"/>
        <v>1</v>
      </c>
      <c r="AI118" s="64">
        <v>45170</v>
      </c>
      <c r="AJ118" s="64">
        <v>45229</v>
      </c>
      <c r="AK118" s="44" t="s">
        <v>671</v>
      </c>
      <c r="AL118" s="44" t="s">
        <v>287</v>
      </c>
      <c r="AM118" s="43" t="s">
        <v>708</v>
      </c>
      <c r="AN118" s="43" t="s">
        <v>708</v>
      </c>
      <c r="AO118" s="43" t="s">
        <v>160</v>
      </c>
      <c r="AP118" s="43"/>
      <c r="DM118" s="2"/>
    </row>
    <row r="119" spans="1:117" s="1" customFormat="1" ht="152.25" hidden="1">
      <c r="A119" s="43" t="s">
        <v>152</v>
      </c>
      <c r="B119" s="60" t="s">
        <v>153</v>
      </c>
      <c r="C119" s="60">
        <v>329</v>
      </c>
      <c r="D119" s="60" t="s">
        <v>70</v>
      </c>
      <c r="E119" s="60" t="s">
        <v>70</v>
      </c>
      <c r="F119" s="44" t="s">
        <v>311</v>
      </c>
      <c r="G119" s="44" t="s">
        <v>832</v>
      </c>
      <c r="H119" s="63">
        <v>0.05</v>
      </c>
      <c r="I119" s="266"/>
      <c r="J119" s="33"/>
      <c r="K119" s="33"/>
      <c r="L119" s="33"/>
      <c r="M119" s="33"/>
      <c r="N119" s="33"/>
      <c r="O119" s="33"/>
      <c r="P119" s="33"/>
      <c r="Q119" s="33"/>
      <c r="R119" s="33"/>
      <c r="S119" s="33"/>
      <c r="T119" s="33">
        <v>0.5</v>
      </c>
      <c r="U119" s="33"/>
      <c r="V119" s="33">
        <v>0.5</v>
      </c>
      <c r="W119" s="33"/>
      <c r="X119" s="33"/>
      <c r="Y119" s="33"/>
      <c r="Z119" s="33"/>
      <c r="AA119" s="60"/>
      <c r="AB119" s="60"/>
      <c r="AC119" s="60"/>
      <c r="AD119" s="60"/>
      <c r="AE119" s="60"/>
      <c r="AF119" s="60"/>
      <c r="AG119" s="60"/>
      <c r="AH119" s="31">
        <f t="shared" si="3"/>
        <v>1</v>
      </c>
      <c r="AI119" s="64">
        <v>45078</v>
      </c>
      <c r="AJ119" s="64">
        <v>45138</v>
      </c>
      <c r="AK119" s="44" t="s">
        <v>313</v>
      </c>
      <c r="AL119" s="44" t="s">
        <v>287</v>
      </c>
      <c r="AM119" s="43" t="s">
        <v>708</v>
      </c>
      <c r="AN119" s="43" t="s">
        <v>708</v>
      </c>
      <c r="AO119" s="43" t="s">
        <v>160</v>
      </c>
      <c r="AP119" s="43"/>
      <c r="DM119" s="2"/>
    </row>
    <row r="120" spans="1:117" s="1" customFormat="1" ht="152.25" hidden="1">
      <c r="A120" s="43" t="s">
        <v>152</v>
      </c>
      <c r="B120" s="60" t="s">
        <v>153</v>
      </c>
      <c r="C120" s="60">
        <v>329</v>
      </c>
      <c r="D120" s="60" t="s">
        <v>70</v>
      </c>
      <c r="E120" s="60" t="s">
        <v>70</v>
      </c>
      <c r="F120" s="44" t="s">
        <v>311</v>
      </c>
      <c r="G120" s="44" t="s">
        <v>314</v>
      </c>
      <c r="H120" s="63">
        <v>0.1</v>
      </c>
      <c r="I120" s="267"/>
      <c r="J120" s="33">
        <v>0.08</v>
      </c>
      <c r="K120" s="33"/>
      <c r="L120" s="33">
        <v>0.08</v>
      </c>
      <c r="M120" s="33"/>
      <c r="N120" s="33">
        <v>0.09</v>
      </c>
      <c r="O120" s="33"/>
      <c r="P120" s="33">
        <v>0.08</v>
      </c>
      <c r="Q120" s="33"/>
      <c r="R120" s="33">
        <v>0.08</v>
      </c>
      <c r="S120" s="33"/>
      <c r="T120" s="33">
        <v>0.09</v>
      </c>
      <c r="U120" s="33"/>
      <c r="V120" s="33">
        <v>0.08</v>
      </c>
      <c r="W120" s="33"/>
      <c r="X120" s="33">
        <v>0.08</v>
      </c>
      <c r="Y120" s="33"/>
      <c r="Z120" s="33">
        <v>0.09</v>
      </c>
      <c r="AA120" s="33"/>
      <c r="AB120" s="33">
        <v>0.08</v>
      </c>
      <c r="AC120" s="33"/>
      <c r="AD120" s="33">
        <v>0.08</v>
      </c>
      <c r="AE120" s="33"/>
      <c r="AF120" s="33">
        <v>0.09</v>
      </c>
      <c r="AG120" s="60"/>
      <c r="AH120" s="31">
        <f t="shared" si="3"/>
        <v>0.99999999999999978</v>
      </c>
      <c r="AI120" s="64">
        <v>44929</v>
      </c>
      <c r="AJ120" s="64">
        <v>45290</v>
      </c>
      <c r="AK120" s="43" t="s">
        <v>315</v>
      </c>
      <c r="AL120" s="44" t="s">
        <v>287</v>
      </c>
      <c r="AM120" s="43" t="s">
        <v>708</v>
      </c>
      <c r="AN120" s="43" t="s">
        <v>708</v>
      </c>
      <c r="AO120" s="43" t="s">
        <v>160</v>
      </c>
      <c r="AP120" s="43"/>
      <c r="DM120" s="2"/>
    </row>
    <row r="121" spans="1:117" s="1" customFormat="1" ht="120.75" hidden="1">
      <c r="A121" s="43" t="s">
        <v>152</v>
      </c>
      <c r="B121" s="60" t="s">
        <v>153</v>
      </c>
      <c r="C121" s="60">
        <v>329</v>
      </c>
      <c r="D121" s="251">
        <v>1</v>
      </c>
      <c r="E121" s="60" t="s">
        <v>70</v>
      </c>
      <c r="F121" s="44" t="s">
        <v>301</v>
      </c>
      <c r="G121" s="44" t="s">
        <v>722</v>
      </c>
      <c r="H121" s="63">
        <v>0.6</v>
      </c>
      <c r="I121" s="246">
        <f>SUM(H121:H123)</f>
        <v>1</v>
      </c>
      <c r="J121" s="33"/>
      <c r="K121" s="33"/>
      <c r="L121" s="33">
        <v>0.5</v>
      </c>
      <c r="M121" s="33"/>
      <c r="N121" s="33">
        <v>0.5</v>
      </c>
      <c r="O121" s="33"/>
      <c r="P121" s="33"/>
      <c r="Q121" s="33"/>
      <c r="R121" s="33"/>
      <c r="S121" s="33"/>
      <c r="T121" s="33"/>
      <c r="U121" s="33"/>
      <c r="V121" s="33"/>
      <c r="W121" s="33"/>
      <c r="X121" s="33"/>
      <c r="Y121" s="33"/>
      <c r="Z121" s="33"/>
      <c r="AA121" s="33"/>
      <c r="AB121" s="33"/>
      <c r="AC121" s="33"/>
      <c r="AD121" s="33"/>
      <c r="AE121" s="33"/>
      <c r="AF121" s="33"/>
      <c r="AG121" s="33"/>
      <c r="AH121" s="31">
        <f t="shared" si="3"/>
        <v>1</v>
      </c>
      <c r="AI121" s="64">
        <v>44958</v>
      </c>
      <c r="AJ121" s="64">
        <v>45016</v>
      </c>
      <c r="AK121" s="43" t="s">
        <v>316</v>
      </c>
      <c r="AL121" s="44" t="s">
        <v>287</v>
      </c>
      <c r="AM121" s="43" t="s">
        <v>708</v>
      </c>
      <c r="AN121" s="43" t="s">
        <v>708</v>
      </c>
      <c r="AO121" s="43" t="s">
        <v>160</v>
      </c>
      <c r="AP121" s="43"/>
      <c r="DM121" s="2"/>
    </row>
    <row r="122" spans="1:117" s="1" customFormat="1" ht="120.75" hidden="1">
      <c r="A122" s="43" t="s">
        <v>152</v>
      </c>
      <c r="B122" s="60" t="s">
        <v>153</v>
      </c>
      <c r="C122" s="60">
        <v>329</v>
      </c>
      <c r="D122" s="251"/>
      <c r="E122" s="60" t="s">
        <v>70</v>
      </c>
      <c r="F122" s="44" t="s">
        <v>301</v>
      </c>
      <c r="G122" s="44" t="s">
        <v>317</v>
      </c>
      <c r="H122" s="33">
        <v>0.2</v>
      </c>
      <c r="I122" s="246"/>
      <c r="J122" s="33"/>
      <c r="K122" s="33"/>
      <c r="L122" s="33"/>
      <c r="M122" s="33"/>
      <c r="N122" s="33">
        <v>0.25</v>
      </c>
      <c r="O122" s="33"/>
      <c r="P122" s="33"/>
      <c r="Q122" s="33"/>
      <c r="R122" s="33"/>
      <c r="S122" s="33"/>
      <c r="T122" s="33">
        <v>0.25</v>
      </c>
      <c r="U122" s="33"/>
      <c r="V122" s="33"/>
      <c r="W122" s="33"/>
      <c r="X122" s="33"/>
      <c r="Y122" s="33"/>
      <c r="Z122" s="33">
        <v>0.25</v>
      </c>
      <c r="AA122" s="33"/>
      <c r="AB122" s="33"/>
      <c r="AC122" s="33"/>
      <c r="AD122" s="33"/>
      <c r="AE122" s="33"/>
      <c r="AF122" s="33">
        <v>0.25</v>
      </c>
      <c r="AG122" s="33"/>
      <c r="AH122" s="31">
        <f t="shared" si="3"/>
        <v>1</v>
      </c>
      <c r="AI122" s="64">
        <v>44986</v>
      </c>
      <c r="AJ122" s="64">
        <v>45290</v>
      </c>
      <c r="AK122" s="44" t="s">
        <v>318</v>
      </c>
      <c r="AL122" s="44" t="s">
        <v>287</v>
      </c>
      <c r="AM122" s="43" t="s">
        <v>708</v>
      </c>
      <c r="AN122" s="43" t="s">
        <v>708</v>
      </c>
      <c r="AO122" s="43" t="s">
        <v>160</v>
      </c>
      <c r="AP122" s="43"/>
      <c r="DM122" s="2"/>
    </row>
    <row r="123" spans="1:117" s="1" customFormat="1" ht="120.75" hidden="1">
      <c r="A123" s="43" t="s">
        <v>152</v>
      </c>
      <c r="B123" s="60" t="s">
        <v>153</v>
      </c>
      <c r="C123" s="60">
        <v>329</v>
      </c>
      <c r="D123" s="251"/>
      <c r="E123" s="60" t="s">
        <v>70</v>
      </c>
      <c r="F123" s="44" t="s">
        <v>301</v>
      </c>
      <c r="G123" s="44" t="s">
        <v>752</v>
      </c>
      <c r="H123" s="33">
        <v>0.2</v>
      </c>
      <c r="I123" s="246"/>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33">
        <v>1</v>
      </c>
      <c r="AG123" s="60"/>
      <c r="AH123" s="31">
        <f t="shared" si="3"/>
        <v>1</v>
      </c>
      <c r="AI123" s="64">
        <v>45261</v>
      </c>
      <c r="AJ123" s="64">
        <v>45290</v>
      </c>
      <c r="AK123" s="43" t="s">
        <v>319</v>
      </c>
      <c r="AL123" s="44" t="s">
        <v>287</v>
      </c>
      <c r="AM123" s="43" t="s">
        <v>708</v>
      </c>
      <c r="AN123" s="43" t="s">
        <v>708</v>
      </c>
      <c r="AO123" s="43" t="s">
        <v>160</v>
      </c>
      <c r="AP123" s="43"/>
      <c r="DM123" s="2"/>
    </row>
    <row r="124" spans="1:117" s="1" customFormat="1" ht="162.75" hidden="1" customHeight="1">
      <c r="A124" s="43" t="s">
        <v>152</v>
      </c>
      <c r="B124" s="60" t="s">
        <v>153</v>
      </c>
      <c r="C124" s="60">
        <v>329</v>
      </c>
      <c r="D124" s="60" t="s">
        <v>70</v>
      </c>
      <c r="E124" s="60" t="s">
        <v>70</v>
      </c>
      <c r="F124" s="44" t="s">
        <v>320</v>
      </c>
      <c r="G124" s="50" t="s">
        <v>321</v>
      </c>
      <c r="H124" s="33">
        <v>0.1</v>
      </c>
      <c r="I124" s="265">
        <f>+H124+H125+H126+H127+H128+H129+H130+H131</f>
        <v>1</v>
      </c>
      <c r="J124" s="33"/>
      <c r="K124" s="33"/>
      <c r="L124" s="33"/>
      <c r="M124" s="33"/>
      <c r="N124" s="33"/>
      <c r="O124" s="33"/>
      <c r="P124" s="33"/>
      <c r="Q124" s="33"/>
      <c r="R124" s="33"/>
      <c r="S124" s="33"/>
      <c r="T124" s="33">
        <v>0.2</v>
      </c>
      <c r="U124" s="33"/>
      <c r="V124" s="33">
        <v>0.2</v>
      </c>
      <c r="W124" s="33"/>
      <c r="X124" s="33">
        <v>0.2</v>
      </c>
      <c r="Y124" s="33"/>
      <c r="Z124" s="33">
        <v>0.2</v>
      </c>
      <c r="AA124" s="33"/>
      <c r="AB124" s="33">
        <v>0.2</v>
      </c>
      <c r="AC124" s="33"/>
      <c r="AD124" s="33"/>
      <c r="AE124" s="33"/>
      <c r="AF124" s="33"/>
      <c r="AG124" s="33"/>
      <c r="AH124" s="31">
        <f t="shared" si="3"/>
        <v>1</v>
      </c>
      <c r="AI124" s="64">
        <v>45078</v>
      </c>
      <c r="AJ124" s="64">
        <v>45229</v>
      </c>
      <c r="AK124" s="44" t="s">
        <v>322</v>
      </c>
      <c r="AL124" s="44" t="s">
        <v>287</v>
      </c>
      <c r="AM124" s="43" t="s">
        <v>708</v>
      </c>
      <c r="AN124" s="43" t="s">
        <v>708</v>
      </c>
      <c r="AO124" s="43" t="s">
        <v>160</v>
      </c>
      <c r="AP124" s="43"/>
      <c r="DM124" s="2"/>
    </row>
    <row r="125" spans="1:117" s="1" customFormat="1" ht="118.5" hidden="1" customHeight="1">
      <c r="A125" s="72" t="s">
        <v>152</v>
      </c>
      <c r="B125" s="60" t="s">
        <v>153</v>
      </c>
      <c r="C125" s="60">
        <v>329</v>
      </c>
      <c r="D125" s="60" t="s">
        <v>70</v>
      </c>
      <c r="E125" s="60" t="s">
        <v>70</v>
      </c>
      <c r="F125" s="44" t="s">
        <v>320</v>
      </c>
      <c r="G125" s="50" t="s">
        <v>323</v>
      </c>
      <c r="H125" s="33">
        <v>0.1</v>
      </c>
      <c r="I125" s="266"/>
      <c r="J125" s="33"/>
      <c r="K125" s="33"/>
      <c r="L125" s="33"/>
      <c r="M125" s="33"/>
      <c r="N125" s="33"/>
      <c r="O125" s="33"/>
      <c r="P125" s="33">
        <v>0.25</v>
      </c>
      <c r="Q125" s="33"/>
      <c r="R125" s="33"/>
      <c r="S125" s="33"/>
      <c r="T125" s="33"/>
      <c r="U125" s="33"/>
      <c r="V125" s="33">
        <v>0.25</v>
      </c>
      <c r="W125" s="33"/>
      <c r="X125" s="33"/>
      <c r="Y125" s="33"/>
      <c r="Z125" s="33"/>
      <c r="AA125" s="33"/>
      <c r="AB125" s="33">
        <v>0.25</v>
      </c>
      <c r="AC125" s="33"/>
      <c r="AD125" s="33"/>
      <c r="AE125" s="33"/>
      <c r="AF125" s="33">
        <v>0.25</v>
      </c>
      <c r="AG125" s="33"/>
      <c r="AH125" s="31">
        <v>1</v>
      </c>
      <c r="AI125" s="64">
        <v>45017</v>
      </c>
      <c r="AJ125" s="64">
        <v>45290</v>
      </c>
      <c r="AK125" s="70" t="s">
        <v>324</v>
      </c>
      <c r="AL125" s="44" t="s">
        <v>287</v>
      </c>
      <c r="AM125" s="43" t="s">
        <v>708</v>
      </c>
      <c r="AN125" s="43" t="s">
        <v>708</v>
      </c>
      <c r="AO125" s="43" t="s">
        <v>160</v>
      </c>
      <c r="AP125" s="43"/>
      <c r="DM125" s="2"/>
    </row>
    <row r="126" spans="1:117" s="1" customFormat="1" ht="99.75" hidden="1" customHeight="1">
      <c r="A126" s="72" t="s">
        <v>152</v>
      </c>
      <c r="B126" s="60" t="s">
        <v>153</v>
      </c>
      <c r="C126" s="60">
        <v>329</v>
      </c>
      <c r="D126" s="60" t="s">
        <v>70</v>
      </c>
      <c r="E126" s="60" t="s">
        <v>70</v>
      </c>
      <c r="F126" s="44" t="s">
        <v>320</v>
      </c>
      <c r="G126" s="50" t="s">
        <v>325</v>
      </c>
      <c r="H126" s="33">
        <v>0.1</v>
      </c>
      <c r="I126" s="266"/>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ref="AH126:AH127" si="5">+J126+L126+N126+P126+R126+T126+V126+X126+AB126+Z126+AD126+AF126</f>
        <v>1</v>
      </c>
      <c r="AI126" s="64">
        <v>44958</v>
      </c>
      <c r="AJ126" s="64">
        <v>45290</v>
      </c>
      <c r="AK126" s="70" t="s">
        <v>326</v>
      </c>
      <c r="AL126" s="44" t="s">
        <v>287</v>
      </c>
      <c r="AM126" s="43" t="s">
        <v>708</v>
      </c>
      <c r="AN126" s="43" t="s">
        <v>708</v>
      </c>
      <c r="AO126" s="43" t="s">
        <v>160</v>
      </c>
      <c r="AP126" s="43"/>
      <c r="DM126" s="2"/>
    </row>
    <row r="127" spans="1:117" s="1" customFormat="1" ht="87" hidden="1" customHeight="1">
      <c r="A127" s="72" t="s">
        <v>152</v>
      </c>
      <c r="B127" s="60" t="s">
        <v>153</v>
      </c>
      <c r="C127" s="60">
        <v>329</v>
      </c>
      <c r="D127" s="60" t="s">
        <v>70</v>
      </c>
      <c r="E127" s="60" t="s">
        <v>70</v>
      </c>
      <c r="F127" s="44" t="s">
        <v>320</v>
      </c>
      <c r="G127" s="50" t="s">
        <v>327</v>
      </c>
      <c r="H127" s="33">
        <v>0.1</v>
      </c>
      <c r="I127" s="266"/>
      <c r="J127" s="73"/>
      <c r="K127" s="73"/>
      <c r="L127" s="73"/>
      <c r="M127" s="74"/>
      <c r="N127" s="73">
        <v>0.25</v>
      </c>
      <c r="O127" s="73"/>
      <c r="P127" s="73"/>
      <c r="Q127" s="73"/>
      <c r="R127" s="73"/>
      <c r="S127" s="73"/>
      <c r="T127" s="73">
        <v>0.25</v>
      </c>
      <c r="U127" s="73"/>
      <c r="V127" s="73"/>
      <c r="W127" s="73"/>
      <c r="X127" s="73"/>
      <c r="Y127" s="73"/>
      <c r="Z127" s="73">
        <v>0.25</v>
      </c>
      <c r="AA127" s="73"/>
      <c r="AB127" s="73"/>
      <c r="AC127" s="73"/>
      <c r="AD127" s="73"/>
      <c r="AE127" s="73"/>
      <c r="AF127" s="73">
        <v>0.25</v>
      </c>
      <c r="AG127" s="73"/>
      <c r="AH127" s="41">
        <f t="shared" si="5"/>
        <v>1</v>
      </c>
      <c r="AI127" s="64">
        <v>44958</v>
      </c>
      <c r="AJ127" s="64">
        <v>45290</v>
      </c>
      <c r="AK127" s="82" t="s">
        <v>328</v>
      </c>
      <c r="AL127" s="44" t="s">
        <v>287</v>
      </c>
      <c r="AM127" s="43" t="s">
        <v>708</v>
      </c>
      <c r="AN127" s="43" t="s">
        <v>708</v>
      </c>
      <c r="AO127" s="43" t="s">
        <v>160</v>
      </c>
      <c r="AP127" s="43"/>
      <c r="DM127" s="2"/>
    </row>
    <row r="128" spans="1:117" s="1" customFormat="1" ht="98.25" hidden="1" customHeight="1">
      <c r="A128" s="72" t="s">
        <v>152</v>
      </c>
      <c r="B128" s="60" t="s">
        <v>153</v>
      </c>
      <c r="C128" s="60">
        <v>329</v>
      </c>
      <c r="D128" s="60" t="s">
        <v>70</v>
      </c>
      <c r="E128" s="60" t="s">
        <v>70</v>
      </c>
      <c r="F128" s="44" t="s">
        <v>320</v>
      </c>
      <c r="G128" s="50" t="s">
        <v>329</v>
      </c>
      <c r="H128" s="33">
        <v>0.1</v>
      </c>
      <c r="I128" s="266"/>
      <c r="J128" s="33"/>
      <c r="K128" s="33"/>
      <c r="L128" s="33"/>
      <c r="M128" s="33"/>
      <c r="N128" s="33">
        <v>0.25</v>
      </c>
      <c r="O128" s="33"/>
      <c r="P128" s="33"/>
      <c r="Q128" s="33"/>
      <c r="R128" s="33"/>
      <c r="S128" s="33"/>
      <c r="T128" s="33">
        <v>0.25</v>
      </c>
      <c r="U128" s="33"/>
      <c r="V128" s="33"/>
      <c r="W128" s="33"/>
      <c r="X128" s="33"/>
      <c r="Y128" s="33"/>
      <c r="Z128" s="33">
        <v>0.25</v>
      </c>
      <c r="AA128" s="33"/>
      <c r="AB128" s="33"/>
      <c r="AC128" s="33"/>
      <c r="AD128" s="33"/>
      <c r="AE128" s="33"/>
      <c r="AF128" s="33">
        <v>0.25</v>
      </c>
      <c r="AG128" s="33"/>
      <c r="AH128" s="31">
        <f t="shared" si="3"/>
        <v>1</v>
      </c>
      <c r="AI128" s="64">
        <v>44986</v>
      </c>
      <c r="AJ128" s="64">
        <v>45290</v>
      </c>
      <c r="AK128" s="50" t="s">
        <v>330</v>
      </c>
      <c r="AL128" s="44" t="s">
        <v>287</v>
      </c>
      <c r="AM128" s="43" t="s">
        <v>708</v>
      </c>
      <c r="AN128" s="43" t="s">
        <v>708</v>
      </c>
      <c r="AO128" s="43" t="s">
        <v>160</v>
      </c>
      <c r="AP128" s="43"/>
      <c r="DM128" s="2"/>
    </row>
    <row r="129" spans="1:117" s="1" customFormat="1" ht="86.25" hidden="1" customHeight="1">
      <c r="A129" s="72" t="s">
        <v>152</v>
      </c>
      <c r="B129" s="60" t="s">
        <v>153</v>
      </c>
      <c r="C129" s="60">
        <v>329</v>
      </c>
      <c r="D129" s="60" t="s">
        <v>70</v>
      </c>
      <c r="E129" s="60" t="s">
        <v>70</v>
      </c>
      <c r="F129" s="44" t="s">
        <v>320</v>
      </c>
      <c r="G129" s="44" t="s">
        <v>331</v>
      </c>
      <c r="H129" s="33">
        <v>0.1</v>
      </c>
      <c r="I129" s="266"/>
      <c r="J129" s="33"/>
      <c r="K129" s="33"/>
      <c r="L129" s="33"/>
      <c r="M129" s="33"/>
      <c r="N129" s="33"/>
      <c r="O129" s="33"/>
      <c r="P129" s="33"/>
      <c r="Q129" s="33"/>
      <c r="R129" s="33"/>
      <c r="S129" s="33"/>
      <c r="T129" s="33"/>
      <c r="U129" s="33"/>
      <c r="V129" s="33">
        <v>1</v>
      </c>
      <c r="W129" s="33"/>
      <c r="X129" s="33"/>
      <c r="Y129" s="33"/>
      <c r="Z129" s="33"/>
      <c r="AA129" s="33"/>
      <c r="AB129" s="33"/>
      <c r="AC129" s="33"/>
      <c r="AD129" s="33"/>
      <c r="AE129" s="33"/>
      <c r="AF129" s="33"/>
      <c r="AG129" s="33"/>
      <c r="AH129" s="31">
        <f t="shared" si="3"/>
        <v>1</v>
      </c>
      <c r="AI129" s="64">
        <v>45017</v>
      </c>
      <c r="AJ129" s="64">
        <v>45107</v>
      </c>
      <c r="AK129" s="44" t="s">
        <v>332</v>
      </c>
      <c r="AL129" s="44" t="s">
        <v>287</v>
      </c>
      <c r="AM129" s="43" t="s">
        <v>708</v>
      </c>
      <c r="AN129" s="43" t="s">
        <v>708</v>
      </c>
      <c r="AO129" s="43" t="s">
        <v>160</v>
      </c>
      <c r="AP129" s="43"/>
      <c r="DM129" s="2"/>
    </row>
    <row r="130" spans="1:117" s="1" customFormat="1" ht="96.75" hidden="1" customHeight="1">
      <c r="A130" s="72" t="s">
        <v>152</v>
      </c>
      <c r="B130" s="60" t="s">
        <v>153</v>
      </c>
      <c r="C130" s="60">
        <v>329</v>
      </c>
      <c r="D130" s="60" t="s">
        <v>70</v>
      </c>
      <c r="E130" s="60" t="s">
        <v>70</v>
      </c>
      <c r="F130" s="44" t="s">
        <v>320</v>
      </c>
      <c r="G130" s="50" t="s">
        <v>333</v>
      </c>
      <c r="H130" s="33">
        <v>0.2</v>
      </c>
      <c r="I130" s="266"/>
      <c r="J130" s="33"/>
      <c r="K130" s="33"/>
      <c r="L130" s="33"/>
      <c r="M130" s="33"/>
      <c r="N130" s="33"/>
      <c r="O130" s="33"/>
      <c r="P130" s="33"/>
      <c r="Q130" s="33"/>
      <c r="R130" s="33"/>
      <c r="S130" s="33"/>
      <c r="T130" s="33">
        <v>0.2</v>
      </c>
      <c r="U130" s="33"/>
      <c r="V130" s="33">
        <v>0.2</v>
      </c>
      <c r="W130" s="33"/>
      <c r="X130" s="33">
        <v>0.2</v>
      </c>
      <c r="Y130" s="33"/>
      <c r="Z130" s="33">
        <v>0.2</v>
      </c>
      <c r="AA130" s="33"/>
      <c r="AB130" s="33">
        <v>0.2</v>
      </c>
      <c r="AC130" s="33"/>
      <c r="AD130" s="33"/>
      <c r="AE130" s="33"/>
      <c r="AF130" s="33"/>
      <c r="AG130" s="33"/>
      <c r="AH130" s="31">
        <f t="shared" si="3"/>
        <v>1</v>
      </c>
      <c r="AI130" s="64">
        <v>45078</v>
      </c>
      <c r="AJ130" s="64">
        <v>45229</v>
      </c>
      <c r="AK130" s="43" t="s">
        <v>334</v>
      </c>
      <c r="AL130" s="44" t="s">
        <v>287</v>
      </c>
      <c r="AM130" s="43" t="s">
        <v>708</v>
      </c>
      <c r="AN130" s="43" t="s">
        <v>708</v>
      </c>
      <c r="AO130" s="43" t="s">
        <v>160</v>
      </c>
      <c r="AP130" s="43"/>
      <c r="DM130" s="2"/>
    </row>
    <row r="131" spans="1:117" s="1" customFormat="1" ht="93.75" hidden="1" customHeight="1">
      <c r="A131" s="72" t="s">
        <v>152</v>
      </c>
      <c r="B131" s="60" t="s">
        <v>153</v>
      </c>
      <c r="C131" s="60">
        <v>329</v>
      </c>
      <c r="D131" s="60" t="s">
        <v>70</v>
      </c>
      <c r="E131" s="60" t="s">
        <v>70</v>
      </c>
      <c r="F131" s="44" t="s">
        <v>320</v>
      </c>
      <c r="G131" s="50" t="s">
        <v>335</v>
      </c>
      <c r="H131" s="33">
        <v>0.2</v>
      </c>
      <c r="I131" s="267"/>
      <c r="J131" s="33"/>
      <c r="K131" s="33"/>
      <c r="L131" s="33"/>
      <c r="M131" s="33"/>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+J131+L131+N131+P131+R131+T131+V131+X131+Z131+AB131+AD131+AF131</f>
        <v>1</v>
      </c>
      <c r="AI131" s="64">
        <v>44986</v>
      </c>
      <c r="AJ131" s="64">
        <v>45290</v>
      </c>
      <c r="AK131" s="82" t="s">
        <v>336</v>
      </c>
      <c r="AL131" s="70" t="s">
        <v>287</v>
      </c>
      <c r="AM131" s="43" t="s">
        <v>708</v>
      </c>
      <c r="AN131" s="43" t="s">
        <v>708</v>
      </c>
      <c r="AO131" s="43" t="s">
        <v>160</v>
      </c>
      <c r="AP131" s="43"/>
      <c r="DM131" s="2"/>
    </row>
    <row r="132" spans="1:117" s="1" customFormat="1" ht="117" hidden="1" customHeight="1">
      <c r="A132" s="43" t="s">
        <v>40</v>
      </c>
      <c r="B132" s="60" t="s">
        <v>203</v>
      </c>
      <c r="C132" s="60">
        <v>415</v>
      </c>
      <c r="D132" s="60" t="s">
        <v>70</v>
      </c>
      <c r="E132" s="60" t="s">
        <v>70</v>
      </c>
      <c r="F132" s="44" t="s">
        <v>337</v>
      </c>
      <c r="G132" s="44" t="s">
        <v>338</v>
      </c>
      <c r="H132" s="33">
        <v>0.5</v>
      </c>
      <c r="I132" s="246">
        <f>SUM(H132:H133)</f>
        <v>1</v>
      </c>
      <c r="J132" s="33"/>
      <c r="K132" s="33"/>
      <c r="L132" s="33"/>
      <c r="M132" s="33"/>
      <c r="N132" s="33"/>
      <c r="O132" s="33"/>
      <c r="P132" s="33"/>
      <c r="Q132" s="33"/>
      <c r="R132" s="33"/>
      <c r="S132" s="33"/>
      <c r="T132" s="33">
        <v>0.5</v>
      </c>
      <c r="U132" s="33"/>
      <c r="V132" s="33"/>
      <c r="W132" s="33"/>
      <c r="X132" s="33"/>
      <c r="Y132" s="33"/>
      <c r="Z132" s="33"/>
      <c r="AA132" s="33"/>
      <c r="AB132" s="33"/>
      <c r="AC132" s="33"/>
      <c r="AD132" s="33">
        <v>0.5</v>
      </c>
      <c r="AE132" s="33"/>
      <c r="AF132" s="33"/>
      <c r="AG132" s="33"/>
      <c r="AH132" s="31">
        <f t="shared" si="3"/>
        <v>1</v>
      </c>
      <c r="AI132" s="64">
        <v>45078</v>
      </c>
      <c r="AJ132" s="64">
        <v>45260</v>
      </c>
      <c r="AK132" s="44" t="s">
        <v>339</v>
      </c>
      <c r="AL132" s="44" t="s">
        <v>287</v>
      </c>
      <c r="AM132" s="43" t="s">
        <v>708</v>
      </c>
      <c r="AN132" s="43" t="s">
        <v>708</v>
      </c>
      <c r="AO132" s="43" t="s">
        <v>160</v>
      </c>
      <c r="AP132" s="43"/>
      <c r="DM132" s="2"/>
    </row>
    <row r="133" spans="1:117" s="1" customFormat="1" ht="127.5" hidden="1" customHeight="1">
      <c r="A133" s="43" t="s">
        <v>40</v>
      </c>
      <c r="B133" s="60" t="s">
        <v>203</v>
      </c>
      <c r="C133" s="60">
        <v>415</v>
      </c>
      <c r="D133" s="60" t="s">
        <v>70</v>
      </c>
      <c r="E133" s="60" t="s">
        <v>70</v>
      </c>
      <c r="F133" s="44" t="s">
        <v>337</v>
      </c>
      <c r="G133" s="44" t="s">
        <v>340</v>
      </c>
      <c r="H133" s="33">
        <v>0.5</v>
      </c>
      <c r="I133" s="246"/>
      <c r="J133" s="60"/>
      <c r="K133" s="60"/>
      <c r="L133" s="60"/>
      <c r="M133" s="60"/>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 t="shared" si="3"/>
        <v>1</v>
      </c>
      <c r="AI133" s="64">
        <v>44986</v>
      </c>
      <c r="AJ133" s="64">
        <v>45290</v>
      </c>
      <c r="AK133" s="43" t="s">
        <v>341</v>
      </c>
      <c r="AL133" s="44" t="s">
        <v>287</v>
      </c>
      <c r="AM133" s="43" t="s">
        <v>708</v>
      </c>
      <c r="AN133" s="43" t="s">
        <v>708</v>
      </c>
      <c r="AO133" s="43" t="s">
        <v>160</v>
      </c>
      <c r="AP133" s="43"/>
      <c r="DM133" s="2"/>
    </row>
    <row r="134" spans="1:117" s="1" customFormat="1" ht="133.5" hidden="1" customHeight="1">
      <c r="A134" s="43" t="s">
        <v>40</v>
      </c>
      <c r="B134" s="60" t="s">
        <v>203</v>
      </c>
      <c r="C134" s="60">
        <v>415</v>
      </c>
      <c r="D134" s="60" t="s">
        <v>70</v>
      </c>
      <c r="E134" s="60" t="s">
        <v>70</v>
      </c>
      <c r="F134" s="44" t="s">
        <v>342</v>
      </c>
      <c r="G134" s="44" t="s">
        <v>343</v>
      </c>
      <c r="H134" s="33">
        <v>1</v>
      </c>
      <c r="I134" s="33">
        <f>SUM(H134:H134)</f>
        <v>1</v>
      </c>
      <c r="J134" s="33">
        <v>0.08</v>
      </c>
      <c r="K134" s="33"/>
      <c r="L134" s="33">
        <v>0.08</v>
      </c>
      <c r="M134" s="33"/>
      <c r="N134" s="33">
        <v>0.09</v>
      </c>
      <c r="O134" s="33"/>
      <c r="P134" s="33">
        <v>0.08</v>
      </c>
      <c r="Q134" s="33"/>
      <c r="R134" s="33">
        <v>0.08</v>
      </c>
      <c r="S134" s="33"/>
      <c r="T134" s="33">
        <v>0.09</v>
      </c>
      <c r="U134" s="33"/>
      <c r="V134" s="33">
        <v>0.08</v>
      </c>
      <c r="W134" s="33"/>
      <c r="X134" s="33">
        <v>0.08</v>
      </c>
      <c r="Y134" s="33"/>
      <c r="Z134" s="33">
        <v>0.09</v>
      </c>
      <c r="AA134" s="33"/>
      <c r="AB134" s="33">
        <v>0.08</v>
      </c>
      <c r="AC134" s="33"/>
      <c r="AD134" s="33">
        <v>0.08</v>
      </c>
      <c r="AE134" s="33"/>
      <c r="AF134" s="33">
        <v>0.09</v>
      </c>
      <c r="AG134" s="33"/>
      <c r="AH134" s="31">
        <f t="shared" si="3"/>
        <v>0.99999999999999978</v>
      </c>
      <c r="AI134" s="64">
        <v>44928</v>
      </c>
      <c r="AJ134" s="64">
        <v>45290</v>
      </c>
      <c r="AK134" s="43" t="s">
        <v>344</v>
      </c>
      <c r="AL134" s="44" t="s">
        <v>287</v>
      </c>
      <c r="AM134" s="43" t="s">
        <v>708</v>
      </c>
      <c r="AN134" s="43" t="s">
        <v>708</v>
      </c>
      <c r="AO134" s="43" t="s">
        <v>160</v>
      </c>
      <c r="AP134" s="43"/>
      <c r="DM134" s="2"/>
    </row>
    <row r="135" spans="1:117" s="1" customFormat="1" ht="137.25" hidden="1">
      <c r="A135" s="43" t="s">
        <v>40</v>
      </c>
      <c r="B135" s="60" t="s">
        <v>203</v>
      </c>
      <c r="C135" s="60">
        <v>423</v>
      </c>
      <c r="D135" s="60" t="s">
        <v>70</v>
      </c>
      <c r="E135" s="60" t="s">
        <v>70</v>
      </c>
      <c r="F135" s="44" t="s">
        <v>345</v>
      </c>
      <c r="G135" s="44" t="s">
        <v>346</v>
      </c>
      <c r="H135" s="33">
        <v>1</v>
      </c>
      <c r="I135" s="33">
        <f>+H135</f>
        <v>1</v>
      </c>
      <c r="J135" s="33"/>
      <c r="K135" s="33"/>
      <c r="L135" s="33"/>
      <c r="M135" s="33"/>
      <c r="N135" s="33"/>
      <c r="O135" s="33"/>
      <c r="P135" s="33"/>
      <c r="Q135" s="33"/>
      <c r="R135" s="33"/>
      <c r="S135" s="33"/>
      <c r="T135" s="33">
        <v>0.5</v>
      </c>
      <c r="U135" s="33"/>
      <c r="V135" s="33"/>
      <c r="W135" s="33"/>
      <c r="X135" s="33"/>
      <c r="Y135" s="33"/>
      <c r="Z135" s="33"/>
      <c r="AA135" s="33"/>
      <c r="AB135" s="33"/>
      <c r="AC135" s="33"/>
      <c r="AD135" s="33">
        <v>0.5</v>
      </c>
      <c r="AE135" s="33"/>
      <c r="AF135" s="33"/>
      <c r="AG135" s="33"/>
      <c r="AH135" s="31">
        <f t="shared" si="3"/>
        <v>1</v>
      </c>
      <c r="AI135" s="64">
        <v>45078</v>
      </c>
      <c r="AJ135" s="64">
        <v>45260</v>
      </c>
      <c r="AK135" s="43" t="s">
        <v>347</v>
      </c>
      <c r="AL135" s="44" t="s">
        <v>287</v>
      </c>
      <c r="AM135" s="43" t="s">
        <v>708</v>
      </c>
      <c r="AN135" s="43" t="s">
        <v>708</v>
      </c>
      <c r="AO135" s="43" t="s">
        <v>160</v>
      </c>
      <c r="AP135" s="43"/>
      <c r="DM135" s="2"/>
    </row>
    <row r="136" spans="1:117" s="95" customFormat="1" ht="71.25" hidden="1">
      <c r="A136" s="82" t="s">
        <v>152</v>
      </c>
      <c r="B136" s="75" t="s">
        <v>153</v>
      </c>
      <c r="C136" s="90">
        <v>329</v>
      </c>
      <c r="D136" s="298">
        <v>107</v>
      </c>
      <c r="E136" s="295">
        <v>1092564000</v>
      </c>
      <c r="F136" s="70" t="s">
        <v>404</v>
      </c>
      <c r="G136" s="70" t="s">
        <v>410</v>
      </c>
      <c r="H136" s="92">
        <v>0.25</v>
      </c>
      <c r="I136" s="292">
        <f>+H136+H137+H138+H139+H140+H142</f>
        <v>1</v>
      </c>
      <c r="J136" s="91"/>
      <c r="K136" s="91"/>
      <c r="L136" s="92">
        <v>0.5</v>
      </c>
      <c r="M136" s="91"/>
      <c r="N136" s="92">
        <v>0.5</v>
      </c>
      <c r="O136" s="91"/>
      <c r="P136" s="91"/>
      <c r="Q136" s="91"/>
      <c r="R136" s="91"/>
      <c r="S136" s="91"/>
      <c r="T136" s="91"/>
      <c r="U136" s="91"/>
      <c r="V136" s="91"/>
      <c r="W136" s="91"/>
      <c r="X136" s="93"/>
      <c r="Y136" s="93"/>
      <c r="Z136" s="91"/>
      <c r="AA136" s="93"/>
      <c r="AB136" s="91"/>
      <c r="AC136" s="91"/>
      <c r="AD136" s="91"/>
      <c r="AE136" s="91"/>
      <c r="AF136" s="91"/>
      <c r="AG136" s="91"/>
      <c r="AH136" s="92">
        <f>SUM(J136:AG136)</f>
        <v>1</v>
      </c>
      <c r="AI136" s="100">
        <v>44958</v>
      </c>
      <c r="AJ136" s="100">
        <v>45016</v>
      </c>
      <c r="AK136" s="90" t="s">
        <v>411</v>
      </c>
      <c r="AL136" s="90" t="s">
        <v>402</v>
      </c>
      <c r="AM136" s="43" t="s">
        <v>709</v>
      </c>
      <c r="AN136" s="94" t="s">
        <v>403</v>
      </c>
      <c r="AO136" s="94" t="s">
        <v>160</v>
      </c>
      <c r="AP136" s="94"/>
    </row>
    <row r="137" spans="1:117" s="95" customFormat="1" ht="85.5" hidden="1" customHeight="1">
      <c r="A137" s="82" t="s">
        <v>152</v>
      </c>
      <c r="B137" s="75" t="s">
        <v>153</v>
      </c>
      <c r="C137" s="90">
        <v>329</v>
      </c>
      <c r="D137" s="299"/>
      <c r="E137" s="296"/>
      <c r="F137" s="70" t="s">
        <v>404</v>
      </c>
      <c r="G137" s="70" t="s">
        <v>412</v>
      </c>
      <c r="H137" s="92">
        <v>0.1</v>
      </c>
      <c r="I137" s="299"/>
      <c r="J137" s="91"/>
      <c r="K137" s="91"/>
      <c r="L137" s="91"/>
      <c r="M137" s="91"/>
      <c r="N137" s="92">
        <v>0.5</v>
      </c>
      <c r="O137" s="91"/>
      <c r="P137" s="92">
        <v>0.5</v>
      </c>
      <c r="Q137" s="91"/>
      <c r="R137" s="91"/>
      <c r="S137" s="91"/>
      <c r="T137" s="91"/>
      <c r="U137" s="91"/>
      <c r="V137" s="91"/>
      <c r="W137" s="91"/>
      <c r="X137" s="93"/>
      <c r="Y137" s="93"/>
      <c r="Z137" s="91"/>
      <c r="AA137" s="93"/>
      <c r="AB137" s="91"/>
      <c r="AC137" s="91"/>
      <c r="AD137" s="91"/>
      <c r="AE137" s="91"/>
      <c r="AF137" s="91"/>
      <c r="AG137" s="91"/>
      <c r="AH137" s="92">
        <f>SUM(J137:AG137)</f>
        <v>1</v>
      </c>
      <c r="AI137" s="100">
        <v>44986</v>
      </c>
      <c r="AJ137" s="100">
        <v>45046</v>
      </c>
      <c r="AK137" s="70" t="s">
        <v>413</v>
      </c>
      <c r="AL137" s="90" t="s">
        <v>402</v>
      </c>
      <c r="AM137" s="43" t="s">
        <v>709</v>
      </c>
      <c r="AN137" s="94" t="s">
        <v>403</v>
      </c>
      <c r="AO137" s="94" t="s">
        <v>160</v>
      </c>
      <c r="AP137" s="94"/>
    </row>
    <row r="138" spans="1:117" s="95" customFormat="1" ht="85.5" hidden="1">
      <c r="A138" s="82" t="s">
        <v>152</v>
      </c>
      <c r="B138" s="75" t="s">
        <v>153</v>
      </c>
      <c r="C138" s="90">
        <v>329</v>
      </c>
      <c r="D138" s="299"/>
      <c r="E138" s="296"/>
      <c r="F138" s="70" t="s">
        <v>404</v>
      </c>
      <c r="G138" s="70" t="s">
        <v>415</v>
      </c>
      <c r="H138" s="92">
        <v>0.2</v>
      </c>
      <c r="I138" s="299"/>
      <c r="J138" s="91"/>
      <c r="K138" s="91"/>
      <c r="L138" s="91"/>
      <c r="M138" s="91"/>
      <c r="N138" s="91"/>
      <c r="O138" s="91"/>
      <c r="P138" s="91"/>
      <c r="Q138" s="91"/>
      <c r="R138" s="92">
        <v>0.5</v>
      </c>
      <c r="S138" s="91"/>
      <c r="T138" s="92">
        <v>0.5</v>
      </c>
      <c r="U138" s="91"/>
      <c r="V138" s="91"/>
      <c r="W138" s="91"/>
      <c r="X138" s="93"/>
      <c r="Y138" s="93"/>
      <c r="Z138" s="91"/>
      <c r="AA138" s="93"/>
      <c r="AB138" s="91"/>
      <c r="AC138" s="91"/>
      <c r="AD138" s="91"/>
      <c r="AE138" s="91"/>
      <c r="AF138" s="91"/>
      <c r="AG138" s="91"/>
      <c r="AH138" s="92">
        <f>SUM(J138:AG138)</f>
        <v>1</v>
      </c>
      <c r="AI138" s="100">
        <v>45047</v>
      </c>
      <c r="AJ138" s="100">
        <v>45107</v>
      </c>
      <c r="AK138" s="101" t="s">
        <v>416</v>
      </c>
      <c r="AL138" s="90" t="s">
        <v>402</v>
      </c>
      <c r="AM138" s="43" t="s">
        <v>709</v>
      </c>
      <c r="AN138" s="94" t="s">
        <v>403</v>
      </c>
      <c r="AO138" s="94" t="s">
        <v>160</v>
      </c>
      <c r="AP138" s="94"/>
    </row>
    <row r="139" spans="1:117" s="95" customFormat="1" ht="74.099999999999994" hidden="1" customHeight="1">
      <c r="A139" s="82" t="s">
        <v>152</v>
      </c>
      <c r="B139" s="75" t="s">
        <v>153</v>
      </c>
      <c r="C139" s="90">
        <v>329</v>
      </c>
      <c r="D139" s="299"/>
      <c r="E139" s="296"/>
      <c r="F139" s="70" t="s">
        <v>404</v>
      </c>
      <c r="G139" s="70" t="s">
        <v>418</v>
      </c>
      <c r="H139" s="92">
        <v>0.15</v>
      </c>
      <c r="I139" s="299"/>
      <c r="J139" s="91"/>
      <c r="K139" s="91"/>
      <c r="L139" s="91"/>
      <c r="M139" s="91"/>
      <c r="N139" s="91"/>
      <c r="O139" s="91"/>
      <c r="P139" s="91"/>
      <c r="Q139" s="91"/>
      <c r="R139" s="91"/>
      <c r="S139" s="91"/>
      <c r="T139" s="91"/>
      <c r="U139" s="91"/>
      <c r="V139" s="92">
        <v>0.5</v>
      </c>
      <c r="W139" s="91"/>
      <c r="X139" s="96">
        <v>0.5</v>
      </c>
      <c r="Y139" s="93"/>
      <c r="Z139" s="91"/>
      <c r="AA139" s="93"/>
      <c r="AB139" s="91"/>
      <c r="AC139" s="91"/>
      <c r="AD139" s="91"/>
      <c r="AE139" s="91"/>
      <c r="AF139" s="91"/>
      <c r="AG139" s="91"/>
      <c r="AH139" s="92">
        <f>SUM(J139:AG139)</f>
        <v>1</v>
      </c>
      <c r="AI139" s="100">
        <v>45108</v>
      </c>
      <c r="AJ139" s="100">
        <v>45169</v>
      </c>
      <c r="AK139" s="101" t="s">
        <v>419</v>
      </c>
      <c r="AL139" s="90" t="s">
        <v>402</v>
      </c>
      <c r="AM139" s="43" t="s">
        <v>709</v>
      </c>
      <c r="AN139" s="94" t="s">
        <v>403</v>
      </c>
      <c r="AO139" s="94" t="s">
        <v>160</v>
      </c>
      <c r="AP139" s="94"/>
    </row>
    <row r="140" spans="1:117" s="95" customFormat="1" ht="85.5" hidden="1">
      <c r="A140" s="82" t="s">
        <v>152</v>
      </c>
      <c r="B140" s="75" t="s">
        <v>153</v>
      </c>
      <c r="C140" s="90">
        <v>329</v>
      </c>
      <c r="D140" s="299"/>
      <c r="E140" s="296"/>
      <c r="F140" s="70" t="s">
        <v>404</v>
      </c>
      <c r="G140" s="70" t="s">
        <v>407</v>
      </c>
      <c r="H140" s="292">
        <v>0.25</v>
      </c>
      <c r="I140" s="299"/>
      <c r="J140" s="97"/>
      <c r="K140" s="91"/>
      <c r="L140" s="98">
        <v>0.15</v>
      </c>
      <c r="M140" s="91"/>
      <c r="N140" s="92">
        <v>0.15</v>
      </c>
      <c r="O140" s="91"/>
      <c r="P140" s="92">
        <v>0.35</v>
      </c>
      <c r="Q140" s="91"/>
      <c r="R140" s="92">
        <v>0.35</v>
      </c>
      <c r="S140" s="91"/>
      <c r="T140" s="91"/>
      <c r="U140" s="91"/>
      <c r="V140" s="91"/>
      <c r="W140" s="91"/>
      <c r="X140" s="93"/>
      <c r="Y140" s="93"/>
      <c r="Z140" s="91"/>
      <c r="AA140" s="93"/>
      <c r="AB140" s="91"/>
      <c r="AC140" s="91"/>
      <c r="AD140" s="91"/>
      <c r="AE140" s="91"/>
      <c r="AF140" s="91"/>
      <c r="AG140" s="91"/>
      <c r="AH140" s="92">
        <f t="shared" ref="AH140:AH150" si="6">SUM(J140:AG140)</f>
        <v>0.99999999999999989</v>
      </c>
      <c r="AI140" s="100">
        <v>44932</v>
      </c>
      <c r="AJ140" s="100">
        <v>45077</v>
      </c>
      <c r="AK140" s="70" t="s">
        <v>408</v>
      </c>
      <c r="AL140" s="90" t="s">
        <v>402</v>
      </c>
      <c r="AM140" s="43" t="s">
        <v>709</v>
      </c>
      <c r="AN140" s="94" t="s">
        <v>403</v>
      </c>
      <c r="AO140" s="94" t="s">
        <v>160</v>
      </c>
      <c r="AP140" s="94"/>
    </row>
    <row r="141" spans="1:117" s="95" customFormat="1" ht="85.5" hidden="1">
      <c r="A141" s="82" t="s">
        <v>152</v>
      </c>
      <c r="B141" s="75" t="s">
        <v>153</v>
      </c>
      <c r="C141" s="90">
        <v>329</v>
      </c>
      <c r="D141" s="299"/>
      <c r="E141" s="296"/>
      <c r="F141" s="70" t="s">
        <v>404</v>
      </c>
      <c r="G141" s="70" t="s">
        <v>420</v>
      </c>
      <c r="H141" s="293"/>
      <c r="I141" s="299"/>
      <c r="J141" s="91"/>
      <c r="K141" s="91"/>
      <c r="L141" s="91"/>
      <c r="M141" s="91"/>
      <c r="N141" s="91"/>
      <c r="O141" s="91"/>
      <c r="P141" s="91"/>
      <c r="Q141" s="91"/>
      <c r="R141" s="91"/>
      <c r="S141" s="91"/>
      <c r="T141" s="91"/>
      <c r="U141" s="91"/>
      <c r="V141" s="92"/>
      <c r="W141" s="91"/>
      <c r="X141" s="96"/>
      <c r="Y141" s="93"/>
      <c r="Z141" s="92">
        <v>0.2</v>
      </c>
      <c r="AA141" s="93"/>
      <c r="AB141" s="92">
        <v>0.4</v>
      </c>
      <c r="AC141" s="91"/>
      <c r="AD141" s="92">
        <v>0.4</v>
      </c>
      <c r="AE141" s="91"/>
      <c r="AF141" s="91"/>
      <c r="AG141" s="91"/>
      <c r="AH141" s="92">
        <f>SUM(J141:AG141)</f>
        <v>1</v>
      </c>
      <c r="AI141" s="100">
        <v>45170</v>
      </c>
      <c r="AJ141" s="100">
        <v>45260</v>
      </c>
      <c r="AK141" s="70" t="s">
        <v>421</v>
      </c>
      <c r="AL141" s="90" t="s">
        <v>402</v>
      </c>
      <c r="AM141" s="43" t="s">
        <v>709</v>
      </c>
      <c r="AN141" s="94" t="s">
        <v>403</v>
      </c>
      <c r="AO141" s="94" t="s">
        <v>160</v>
      </c>
      <c r="AP141" s="94"/>
    </row>
    <row r="142" spans="1:117" s="95" customFormat="1" ht="71.25" hidden="1">
      <c r="A142" s="82" t="s">
        <v>152</v>
      </c>
      <c r="B142" s="75" t="s">
        <v>153</v>
      </c>
      <c r="C142" s="90">
        <v>329</v>
      </c>
      <c r="D142" s="299"/>
      <c r="E142" s="296"/>
      <c r="F142" s="70" t="s">
        <v>404</v>
      </c>
      <c r="G142" s="70" t="s">
        <v>742</v>
      </c>
      <c r="H142" s="292">
        <v>0.05</v>
      </c>
      <c r="I142" s="299"/>
      <c r="J142" s="92"/>
      <c r="K142" s="91"/>
      <c r="L142" s="92">
        <v>1</v>
      </c>
      <c r="M142" s="91"/>
      <c r="N142" s="91"/>
      <c r="O142" s="91"/>
      <c r="P142" s="91"/>
      <c r="Q142" s="91"/>
      <c r="R142" s="91"/>
      <c r="S142" s="91"/>
      <c r="T142" s="91"/>
      <c r="U142" s="91"/>
      <c r="V142" s="91"/>
      <c r="W142" s="91"/>
      <c r="X142" s="93"/>
      <c r="Y142" s="93"/>
      <c r="Z142" s="91"/>
      <c r="AA142" s="93"/>
      <c r="AB142" s="91"/>
      <c r="AC142" s="91"/>
      <c r="AD142" s="91"/>
      <c r="AE142" s="91"/>
      <c r="AF142" s="91"/>
      <c r="AG142" s="91"/>
      <c r="AH142" s="92">
        <f>SUM(J142:AG142)</f>
        <v>1</v>
      </c>
      <c r="AI142" s="100">
        <v>44958</v>
      </c>
      <c r="AJ142" s="100">
        <v>44985</v>
      </c>
      <c r="AK142" s="101" t="s">
        <v>405</v>
      </c>
      <c r="AL142" s="90" t="s">
        <v>402</v>
      </c>
      <c r="AM142" s="43" t="s">
        <v>709</v>
      </c>
      <c r="AN142" s="94" t="s">
        <v>403</v>
      </c>
      <c r="AO142" s="94" t="s">
        <v>160</v>
      </c>
      <c r="AP142" s="94"/>
    </row>
    <row r="143" spans="1:117" s="95" customFormat="1" ht="71.25" hidden="1">
      <c r="A143" s="82" t="s">
        <v>152</v>
      </c>
      <c r="B143" s="75" t="s">
        <v>153</v>
      </c>
      <c r="C143" s="90">
        <v>329</v>
      </c>
      <c r="D143" s="299"/>
      <c r="E143" s="296"/>
      <c r="F143" s="70" t="s">
        <v>404</v>
      </c>
      <c r="G143" s="70" t="s">
        <v>743</v>
      </c>
      <c r="H143" s="294"/>
      <c r="I143" s="299"/>
      <c r="J143" s="91"/>
      <c r="K143" s="91"/>
      <c r="L143" s="91"/>
      <c r="M143" s="91"/>
      <c r="N143" s="92">
        <v>0.2</v>
      </c>
      <c r="O143" s="91"/>
      <c r="P143" s="92">
        <v>0.4</v>
      </c>
      <c r="Q143" s="91"/>
      <c r="R143" s="92">
        <v>0.4</v>
      </c>
      <c r="S143" s="91"/>
      <c r="T143" s="91"/>
      <c r="U143" s="91"/>
      <c r="V143" s="91"/>
      <c r="W143" s="91"/>
      <c r="X143" s="93"/>
      <c r="Y143" s="93"/>
      <c r="Z143" s="91"/>
      <c r="AA143" s="93"/>
      <c r="AB143" s="91"/>
      <c r="AC143" s="91"/>
      <c r="AD143" s="91"/>
      <c r="AE143" s="91"/>
      <c r="AF143" s="91"/>
      <c r="AG143" s="91"/>
      <c r="AH143" s="92">
        <f t="shared" ref="AH143" si="7">SUM(J143:AG143)</f>
        <v>1</v>
      </c>
      <c r="AI143" s="100">
        <v>44986</v>
      </c>
      <c r="AJ143" s="100">
        <v>45077</v>
      </c>
      <c r="AK143" s="90" t="s">
        <v>409</v>
      </c>
      <c r="AL143" s="90" t="s">
        <v>402</v>
      </c>
      <c r="AM143" s="43" t="s">
        <v>709</v>
      </c>
      <c r="AN143" s="94" t="s">
        <v>403</v>
      </c>
      <c r="AO143" s="94" t="s">
        <v>160</v>
      </c>
      <c r="AP143" s="94"/>
    </row>
    <row r="144" spans="1:117" s="95" customFormat="1" ht="71.25" hidden="1">
      <c r="A144" s="82" t="s">
        <v>152</v>
      </c>
      <c r="B144" s="75" t="s">
        <v>153</v>
      </c>
      <c r="C144" s="90">
        <v>329</v>
      </c>
      <c r="D144" s="300"/>
      <c r="E144" s="297"/>
      <c r="F144" s="70" t="s">
        <v>404</v>
      </c>
      <c r="G144" s="70" t="s">
        <v>422</v>
      </c>
      <c r="H144" s="293"/>
      <c r="I144" s="300"/>
      <c r="J144" s="91"/>
      <c r="K144" s="91"/>
      <c r="L144" s="91"/>
      <c r="M144" s="91"/>
      <c r="N144" s="91"/>
      <c r="O144" s="91"/>
      <c r="P144" s="91"/>
      <c r="Q144" s="91"/>
      <c r="R144" s="91"/>
      <c r="S144" s="91"/>
      <c r="T144" s="91"/>
      <c r="U144" s="91"/>
      <c r="V144" s="91"/>
      <c r="W144" s="91"/>
      <c r="X144" s="93"/>
      <c r="Y144" s="93"/>
      <c r="Z144" s="92"/>
      <c r="AA144" s="93"/>
      <c r="AB144" s="91"/>
      <c r="AC144" s="91"/>
      <c r="AD144" s="92">
        <v>0.4</v>
      </c>
      <c r="AE144" s="91"/>
      <c r="AF144" s="92">
        <v>0.6</v>
      </c>
      <c r="AG144" s="91"/>
      <c r="AH144" s="92">
        <f>SUM(J144:AG144)</f>
        <v>1</v>
      </c>
      <c r="AI144" s="100">
        <v>45231</v>
      </c>
      <c r="AJ144" s="100">
        <v>45275</v>
      </c>
      <c r="AK144" s="101" t="s">
        <v>423</v>
      </c>
      <c r="AL144" s="90" t="s">
        <v>402</v>
      </c>
      <c r="AM144" s="43" t="s">
        <v>709</v>
      </c>
      <c r="AN144" s="94" t="s">
        <v>403</v>
      </c>
      <c r="AO144" s="94" t="s">
        <v>160</v>
      </c>
      <c r="AP144" s="94"/>
    </row>
    <row r="145" spans="1:117" s="95" customFormat="1" ht="71.25" hidden="1">
      <c r="A145" s="82" t="s">
        <v>152</v>
      </c>
      <c r="B145" s="75" t="s">
        <v>153</v>
      </c>
      <c r="C145" s="90">
        <v>329</v>
      </c>
      <c r="D145" s="91" t="s">
        <v>70</v>
      </c>
      <c r="E145" s="90" t="s">
        <v>70</v>
      </c>
      <c r="F145" s="70" t="s">
        <v>399</v>
      </c>
      <c r="G145" s="70" t="s">
        <v>400</v>
      </c>
      <c r="H145" s="92">
        <v>0.1</v>
      </c>
      <c r="I145" s="292">
        <f>+H145+H146+H147+H148+H149+H150</f>
        <v>1</v>
      </c>
      <c r="J145" s="92"/>
      <c r="K145" s="91"/>
      <c r="L145" s="92">
        <v>1</v>
      </c>
      <c r="M145" s="91"/>
      <c r="N145" s="91"/>
      <c r="O145" s="91"/>
      <c r="P145" s="91"/>
      <c r="Q145" s="91"/>
      <c r="R145" s="91"/>
      <c r="S145" s="91"/>
      <c r="T145" s="91"/>
      <c r="U145" s="91"/>
      <c r="V145" s="91"/>
      <c r="W145" s="91"/>
      <c r="X145" s="93"/>
      <c r="Y145" s="93"/>
      <c r="Z145" s="91"/>
      <c r="AA145" s="93"/>
      <c r="AB145" s="91"/>
      <c r="AC145" s="91"/>
      <c r="AD145" s="91"/>
      <c r="AE145" s="91"/>
      <c r="AF145" s="91"/>
      <c r="AG145" s="91"/>
      <c r="AH145" s="92">
        <f>SUM(J145:AG145)</f>
        <v>1</v>
      </c>
      <c r="AI145" s="100">
        <v>44958</v>
      </c>
      <c r="AJ145" s="100">
        <v>44985</v>
      </c>
      <c r="AK145" s="101" t="s">
        <v>401</v>
      </c>
      <c r="AL145" s="90" t="s">
        <v>402</v>
      </c>
      <c r="AM145" s="43" t="s">
        <v>709</v>
      </c>
      <c r="AN145" s="94" t="s">
        <v>403</v>
      </c>
      <c r="AO145" s="94" t="s">
        <v>160</v>
      </c>
      <c r="AP145" s="94"/>
    </row>
    <row r="146" spans="1:117" s="95" customFormat="1" ht="71.25" hidden="1">
      <c r="A146" s="82" t="s">
        <v>152</v>
      </c>
      <c r="B146" s="75" t="s">
        <v>153</v>
      </c>
      <c r="C146" s="90">
        <v>329</v>
      </c>
      <c r="D146" s="91" t="s">
        <v>70</v>
      </c>
      <c r="E146" s="90" t="s">
        <v>70</v>
      </c>
      <c r="F146" s="70" t="s">
        <v>399</v>
      </c>
      <c r="G146" s="99" t="s">
        <v>414</v>
      </c>
      <c r="H146" s="92">
        <v>0.1</v>
      </c>
      <c r="I146" s="299"/>
      <c r="J146" s="91"/>
      <c r="K146" s="91"/>
      <c r="L146" s="91"/>
      <c r="M146" s="91"/>
      <c r="N146" s="91"/>
      <c r="O146" s="91"/>
      <c r="P146" s="91"/>
      <c r="Q146" s="91"/>
      <c r="R146" s="92">
        <v>1</v>
      </c>
      <c r="S146" s="91"/>
      <c r="T146" s="91"/>
      <c r="U146" s="91"/>
      <c r="V146" s="91"/>
      <c r="W146" s="91"/>
      <c r="X146" s="93"/>
      <c r="Y146" s="93"/>
      <c r="Z146" s="91"/>
      <c r="AA146" s="93"/>
      <c r="AB146" s="91"/>
      <c r="AC146" s="91"/>
      <c r="AD146" s="91"/>
      <c r="AE146" s="91"/>
      <c r="AF146" s="91"/>
      <c r="AG146" s="91"/>
      <c r="AH146" s="92">
        <f t="shared" si="6"/>
        <v>1</v>
      </c>
      <c r="AI146" s="100">
        <v>45047</v>
      </c>
      <c r="AJ146" s="100">
        <v>45077</v>
      </c>
      <c r="AK146" s="101" t="s">
        <v>401</v>
      </c>
      <c r="AL146" s="90" t="s">
        <v>402</v>
      </c>
      <c r="AM146" s="43" t="s">
        <v>709</v>
      </c>
      <c r="AN146" s="94" t="s">
        <v>403</v>
      </c>
      <c r="AO146" s="94" t="s">
        <v>160</v>
      </c>
      <c r="AP146" s="94"/>
    </row>
    <row r="147" spans="1:117" s="95" customFormat="1" ht="71.25" hidden="1">
      <c r="A147" s="82" t="s">
        <v>152</v>
      </c>
      <c r="B147" s="75" t="s">
        <v>153</v>
      </c>
      <c r="C147" s="90">
        <v>330</v>
      </c>
      <c r="D147" s="91" t="s">
        <v>70</v>
      </c>
      <c r="E147" s="90" t="s">
        <v>70</v>
      </c>
      <c r="F147" s="70" t="s">
        <v>399</v>
      </c>
      <c r="G147" s="70" t="s">
        <v>417</v>
      </c>
      <c r="H147" s="92">
        <v>0.1</v>
      </c>
      <c r="I147" s="299"/>
      <c r="J147" s="91"/>
      <c r="K147" s="91"/>
      <c r="L147" s="91"/>
      <c r="M147" s="91"/>
      <c r="N147" s="91"/>
      <c r="O147" s="91"/>
      <c r="P147" s="91"/>
      <c r="Q147" s="91"/>
      <c r="R147" s="91"/>
      <c r="S147" s="91"/>
      <c r="T147" s="92">
        <v>1</v>
      </c>
      <c r="U147" s="91"/>
      <c r="V147" s="91"/>
      <c r="W147" s="91"/>
      <c r="X147" s="93"/>
      <c r="Y147" s="93"/>
      <c r="Z147" s="91"/>
      <c r="AA147" s="93"/>
      <c r="AB147" s="91"/>
      <c r="AC147" s="91"/>
      <c r="AD147" s="91"/>
      <c r="AE147" s="91"/>
      <c r="AF147" s="91"/>
      <c r="AG147" s="91"/>
      <c r="AH147" s="92">
        <f t="shared" si="6"/>
        <v>1</v>
      </c>
      <c r="AI147" s="100">
        <v>45078</v>
      </c>
      <c r="AJ147" s="100">
        <v>45107</v>
      </c>
      <c r="AK147" s="101" t="s">
        <v>401</v>
      </c>
      <c r="AL147" s="90" t="s">
        <v>402</v>
      </c>
      <c r="AM147" s="43" t="s">
        <v>709</v>
      </c>
      <c r="AN147" s="94" t="s">
        <v>403</v>
      </c>
      <c r="AO147" s="94" t="s">
        <v>160</v>
      </c>
      <c r="AP147" s="94"/>
    </row>
    <row r="148" spans="1:117" s="95" customFormat="1" ht="71.25" hidden="1">
      <c r="A148" s="82" t="s">
        <v>152</v>
      </c>
      <c r="B148" s="75" t="s">
        <v>153</v>
      </c>
      <c r="C148" s="90">
        <v>329</v>
      </c>
      <c r="D148" s="91" t="s">
        <v>70</v>
      </c>
      <c r="E148" s="90" t="s">
        <v>70</v>
      </c>
      <c r="F148" s="70" t="s">
        <v>399</v>
      </c>
      <c r="G148" s="99" t="s">
        <v>426</v>
      </c>
      <c r="H148" s="92">
        <v>0.1</v>
      </c>
      <c r="I148" s="299"/>
      <c r="J148" s="91"/>
      <c r="K148" s="91"/>
      <c r="L148" s="91"/>
      <c r="M148" s="91"/>
      <c r="N148" s="91"/>
      <c r="O148" s="91"/>
      <c r="P148" s="91"/>
      <c r="Q148" s="91"/>
      <c r="R148" s="91"/>
      <c r="S148" s="91"/>
      <c r="T148" s="91"/>
      <c r="U148" s="91"/>
      <c r="V148" s="91"/>
      <c r="W148" s="91"/>
      <c r="X148" s="93"/>
      <c r="Y148" s="93"/>
      <c r="Z148" s="91"/>
      <c r="AA148" s="93"/>
      <c r="AB148" s="91"/>
      <c r="AC148" s="91"/>
      <c r="AD148" s="92">
        <v>0.8</v>
      </c>
      <c r="AE148" s="91"/>
      <c r="AF148" s="92">
        <v>0.2</v>
      </c>
      <c r="AG148" s="91"/>
      <c r="AH148" s="92">
        <f>SUM(J148:AG148)</f>
        <v>1</v>
      </c>
      <c r="AI148" s="100">
        <v>45231</v>
      </c>
      <c r="AJ148" s="100">
        <v>45275</v>
      </c>
      <c r="AK148" s="101" t="s">
        <v>401</v>
      </c>
      <c r="AL148" s="90" t="s">
        <v>402</v>
      </c>
      <c r="AM148" s="43" t="s">
        <v>709</v>
      </c>
      <c r="AN148" s="94" t="s">
        <v>403</v>
      </c>
      <c r="AO148" s="94" t="s">
        <v>160</v>
      </c>
      <c r="AP148" s="94"/>
    </row>
    <row r="149" spans="1:117" s="95" customFormat="1" ht="85.5" hidden="1">
      <c r="A149" s="82" t="s">
        <v>152</v>
      </c>
      <c r="B149" s="75" t="s">
        <v>153</v>
      </c>
      <c r="C149" s="90">
        <v>329</v>
      </c>
      <c r="D149" s="91" t="s">
        <v>70</v>
      </c>
      <c r="E149" s="90" t="s">
        <v>70</v>
      </c>
      <c r="F149" s="70" t="s">
        <v>399</v>
      </c>
      <c r="G149" s="70" t="s">
        <v>744</v>
      </c>
      <c r="H149" s="92">
        <v>0.3</v>
      </c>
      <c r="I149" s="299"/>
      <c r="J149" s="92"/>
      <c r="K149" s="91"/>
      <c r="L149" s="92">
        <v>0.5</v>
      </c>
      <c r="M149" s="91"/>
      <c r="N149" s="92">
        <v>0.5</v>
      </c>
      <c r="O149" s="91"/>
      <c r="P149" s="91"/>
      <c r="Q149" s="91"/>
      <c r="R149" s="91"/>
      <c r="S149" s="91"/>
      <c r="T149" s="91"/>
      <c r="U149" s="91"/>
      <c r="V149" s="91"/>
      <c r="W149" s="91"/>
      <c r="X149" s="93"/>
      <c r="Y149" s="93"/>
      <c r="Z149" s="91"/>
      <c r="AA149" s="93"/>
      <c r="AB149" s="91"/>
      <c r="AC149" s="91"/>
      <c r="AD149" s="91"/>
      <c r="AE149" s="91"/>
      <c r="AF149" s="91"/>
      <c r="AG149" s="91"/>
      <c r="AH149" s="92">
        <f t="shared" ref="AH149" si="8">SUM(J149:AG149)</f>
        <v>1</v>
      </c>
      <c r="AI149" s="100">
        <v>44972</v>
      </c>
      <c r="AJ149" s="100">
        <v>45016</v>
      </c>
      <c r="AK149" s="101" t="s">
        <v>406</v>
      </c>
      <c r="AL149" s="90" t="s">
        <v>402</v>
      </c>
      <c r="AM149" s="43" t="s">
        <v>709</v>
      </c>
      <c r="AN149" s="94" t="s">
        <v>403</v>
      </c>
      <c r="AO149" s="94" t="s">
        <v>160</v>
      </c>
      <c r="AP149" s="94"/>
    </row>
    <row r="150" spans="1:117" s="95" customFormat="1" ht="71.25" hidden="1">
      <c r="A150" s="82" t="s">
        <v>152</v>
      </c>
      <c r="B150" s="75" t="s">
        <v>153</v>
      </c>
      <c r="C150" s="90">
        <v>329</v>
      </c>
      <c r="D150" s="91" t="s">
        <v>70</v>
      </c>
      <c r="E150" s="90" t="s">
        <v>70</v>
      </c>
      <c r="F150" s="70" t="s">
        <v>399</v>
      </c>
      <c r="G150" s="70" t="s">
        <v>424</v>
      </c>
      <c r="H150" s="92">
        <v>0.3</v>
      </c>
      <c r="I150" s="300"/>
      <c r="J150" s="92">
        <v>0.05</v>
      </c>
      <c r="K150" s="91"/>
      <c r="L150" s="92">
        <v>0.1</v>
      </c>
      <c r="M150" s="91"/>
      <c r="N150" s="92">
        <v>0.1</v>
      </c>
      <c r="O150" s="91"/>
      <c r="P150" s="92">
        <v>0.1</v>
      </c>
      <c r="Q150" s="91"/>
      <c r="R150" s="92">
        <v>0.1</v>
      </c>
      <c r="S150" s="91"/>
      <c r="T150" s="92">
        <v>0.1</v>
      </c>
      <c r="U150" s="91"/>
      <c r="V150" s="92">
        <v>0.1</v>
      </c>
      <c r="W150" s="91"/>
      <c r="X150" s="92">
        <v>0.1</v>
      </c>
      <c r="Y150" s="93"/>
      <c r="Z150" s="92">
        <v>0.1</v>
      </c>
      <c r="AA150" s="93"/>
      <c r="AB150" s="92">
        <v>0.05</v>
      </c>
      <c r="AC150" s="91"/>
      <c r="AD150" s="92">
        <v>0.05</v>
      </c>
      <c r="AE150" s="91"/>
      <c r="AF150" s="92">
        <v>0.05</v>
      </c>
      <c r="AG150" s="91"/>
      <c r="AH150" s="92">
        <f t="shared" si="6"/>
        <v>1</v>
      </c>
      <c r="AI150" s="100">
        <v>44927</v>
      </c>
      <c r="AJ150" s="100">
        <v>45290</v>
      </c>
      <c r="AK150" s="101" t="s">
        <v>425</v>
      </c>
      <c r="AL150" s="90" t="s">
        <v>402</v>
      </c>
      <c r="AM150" s="43" t="s">
        <v>709</v>
      </c>
      <c r="AN150" s="94" t="s">
        <v>403</v>
      </c>
      <c r="AO150" s="94" t="s">
        <v>160</v>
      </c>
      <c r="AP150" s="94"/>
    </row>
    <row r="151" spans="1:117" s="1" customFormat="1" ht="75" hidden="1">
      <c r="A151" s="43" t="s">
        <v>40</v>
      </c>
      <c r="B151" s="60" t="s">
        <v>203</v>
      </c>
      <c r="C151" s="60">
        <v>422</v>
      </c>
      <c r="D151" s="301">
        <v>13778</v>
      </c>
      <c r="E151" s="273">
        <v>1265809000</v>
      </c>
      <c r="F151" s="77" t="s">
        <v>348</v>
      </c>
      <c r="G151" s="50" t="s">
        <v>349</v>
      </c>
      <c r="H151" s="78">
        <v>0.4</v>
      </c>
      <c r="I151" s="275">
        <f>+H151+H152+H153</f>
        <v>1</v>
      </c>
      <c r="J151" s="76" t="s">
        <v>127</v>
      </c>
      <c r="K151" s="76" t="s">
        <v>127</v>
      </c>
      <c r="L151" s="76" t="s">
        <v>127</v>
      </c>
      <c r="M151" s="76" t="s">
        <v>127</v>
      </c>
      <c r="N151" s="78">
        <v>0.25</v>
      </c>
      <c r="O151" s="76" t="s">
        <v>127</v>
      </c>
      <c r="P151" s="76" t="s">
        <v>127</v>
      </c>
      <c r="Q151" s="76" t="s">
        <v>127</v>
      </c>
      <c r="R151" s="76" t="s">
        <v>127</v>
      </c>
      <c r="S151" s="76" t="s">
        <v>127</v>
      </c>
      <c r="T151" s="78">
        <v>0.25</v>
      </c>
      <c r="U151" s="76" t="s">
        <v>127</v>
      </c>
      <c r="V151" s="76" t="s">
        <v>127</v>
      </c>
      <c r="W151" s="76" t="s">
        <v>127</v>
      </c>
      <c r="X151" s="76" t="s">
        <v>127</v>
      </c>
      <c r="Y151" s="76" t="s">
        <v>127</v>
      </c>
      <c r="Z151" s="78">
        <v>0.25</v>
      </c>
      <c r="AA151" s="76" t="s">
        <v>127</v>
      </c>
      <c r="AB151" s="76" t="s">
        <v>127</v>
      </c>
      <c r="AC151" s="76" t="s">
        <v>127</v>
      </c>
      <c r="AD151" s="76" t="s">
        <v>127</v>
      </c>
      <c r="AE151" s="76" t="s">
        <v>127</v>
      </c>
      <c r="AF151" s="78">
        <v>0.25</v>
      </c>
      <c r="AG151" s="76" t="s">
        <v>127</v>
      </c>
      <c r="AH151" s="31">
        <f>+N151+T151+Z151+AF151</f>
        <v>1</v>
      </c>
      <c r="AI151" s="79">
        <v>44986</v>
      </c>
      <c r="AJ151" s="79">
        <v>45290</v>
      </c>
      <c r="AK151" s="50" t="s">
        <v>350</v>
      </c>
      <c r="AL151" s="50" t="s">
        <v>351</v>
      </c>
      <c r="AM151" s="50" t="s">
        <v>753</v>
      </c>
      <c r="AN151" s="43" t="s">
        <v>754</v>
      </c>
      <c r="AO151" s="43" t="s">
        <v>352</v>
      </c>
      <c r="AP151" s="43"/>
      <c r="DM151" s="2"/>
    </row>
    <row r="152" spans="1:117" s="1" customFormat="1" ht="95.25" hidden="1" customHeight="1">
      <c r="A152" s="43" t="s">
        <v>40</v>
      </c>
      <c r="B152" s="60" t="s">
        <v>203</v>
      </c>
      <c r="C152" s="60">
        <v>422</v>
      </c>
      <c r="D152" s="251"/>
      <c r="E152" s="274"/>
      <c r="F152" s="77" t="s">
        <v>348</v>
      </c>
      <c r="G152" s="50" t="s">
        <v>353</v>
      </c>
      <c r="H152" s="78">
        <v>0.4</v>
      </c>
      <c r="I152" s="277"/>
      <c r="J152" s="78">
        <v>0.08</v>
      </c>
      <c r="K152" s="78" t="s">
        <v>127</v>
      </c>
      <c r="L152" s="78">
        <v>0.08</v>
      </c>
      <c r="M152" s="78" t="s">
        <v>127</v>
      </c>
      <c r="N152" s="78">
        <v>0.08</v>
      </c>
      <c r="O152" s="78" t="s">
        <v>127</v>
      </c>
      <c r="P152" s="78">
        <v>0.08</v>
      </c>
      <c r="Q152" s="78" t="s">
        <v>127</v>
      </c>
      <c r="R152" s="78">
        <v>0.08</v>
      </c>
      <c r="S152" s="78" t="s">
        <v>127</v>
      </c>
      <c r="T152" s="78">
        <v>0.08</v>
      </c>
      <c r="U152" s="78" t="s">
        <v>127</v>
      </c>
      <c r="V152" s="78">
        <v>0.08</v>
      </c>
      <c r="W152" s="78" t="s">
        <v>127</v>
      </c>
      <c r="X152" s="78">
        <v>0.08</v>
      </c>
      <c r="Y152" s="78" t="s">
        <v>127</v>
      </c>
      <c r="Z152" s="78">
        <v>0.09</v>
      </c>
      <c r="AA152" s="78" t="s">
        <v>127</v>
      </c>
      <c r="AB152" s="78">
        <v>0.09</v>
      </c>
      <c r="AC152" s="78" t="s">
        <v>127</v>
      </c>
      <c r="AD152" s="78">
        <v>0.09</v>
      </c>
      <c r="AE152" s="78" t="s">
        <v>127</v>
      </c>
      <c r="AF152" s="78">
        <v>0.09</v>
      </c>
      <c r="AG152" s="78" t="s">
        <v>127</v>
      </c>
      <c r="AH152" s="31">
        <f t="shared" ref="AH152:AH193" si="9">+J152+L152+N152+P152+R152+T152+V152+X152+Z152+AB152+AD152+AF152</f>
        <v>0.99999999999999989</v>
      </c>
      <c r="AI152" s="79">
        <v>44927</v>
      </c>
      <c r="AJ152" s="79">
        <v>45290</v>
      </c>
      <c r="AK152" s="50" t="s">
        <v>354</v>
      </c>
      <c r="AL152" s="50" t="s">
        <v>351</v>
      </c>
      <c r="AM152" s="50" t="s">
        <v>753</v>
      </c>
      <c r="AN152" s="43" t="s">
        <v>754</v>
      </c>
      <c r="AO152" s="43" t="s">
        <v>352</v>
      </c>
      <c r="AP152" s="43"/>
      <c r="DM152" s="2"/>
    </row>
    <row r="153" spans="1:117" s="1" customFormat="1" ht="60" hidden="1">
      <c r="A153" s="43" t="s">
        <v>40</v>
      </c>
      <c r="B153" s="60" t="s">
        <v>203</v>
      </c>
      <c r="C153" s="60">
        <v>422</v>
      </c>
      <c r="D153" s="251"/>
      <c r="E153" s="274"/>
      <c r="F153" s="77" t="s">
        <v>348</v>
      </c>
      <c r="G153" s="50" t="s">
        <v>355</v>
      </c>
      <c r="H153" s="78">
        <v>0.2</v>
      </c>
      <c r="I153" s="276"/>
      <c r="J153" s="76" t="s">
        <v>127</v>
      </c>
      <c r="K153" s="76" t="s">
        <v>127</v>
      </c>
      <c r="L153" s="76" t="s">
        <v>127</v>
      </c>
      <c r="M153" s="76" t="s">
        <v>127</v>
      </c>
      <c r="N153" s="76" t="s">
        <v>127</v>
      </c>
      <c r="O153" s="76" t="s">
        <v>127</v>
      </c>
      <c r="P153" s="76" t="s">
        <v>127</v>
      </c>
      <c r="Q153" s="76" t="s">
        <v>127</v>
      </c>
      <c r="R153" s="76" t="s">
        <v>127</v>
      </c>
      <c r="S153" s="76" t="s">
        <v>127</v>
      </c>
      <c r="T153" s="78">
        <v>0.5</v>
      </c>
      <c r="U153" s="76" t="s">
        <v>127</v>
      </c>
      <c r="V153" s="76" t="s">
        <v>127</v>
      </c>
      <c r="W153" s="76" t="s">
        <v>127</v>
      </c>
      <c r="X153" s="76" t="s">
        <v>127</v>
      </c>
      <c r="Y153" s="76" t="s">
        <v>127</v>
      </c>
      <c r="Z153" s="76" t="s">
        <v>127</v>
      </c>
      <c r="AA153" s="76" t="s">
        <v>127</v>
      </c>
      <c r="AB153" s="76" t="s">
        <v>127</v>
      </c>
      <c r="AC153" s="76" t="s">
        <v>127</v>
      </c>
      <c r="AD153" s="76" t="s">
        <v>127</v>
      </c>
      <c r="AE153" s="76" t="s">
        <v>127</v>
      </c>
      <c r="AF153" s="78">
        <v>0.5</v>
      </c>
      <c r="AG153" s="76" t="s">
        <v>127</v>
      </c>
      <c r="AH153" s="31">
        <v>1</v>
      </c>
      <c r="AI153" s="79">
        <v>45078</v>
      </c>
      <c r="AJ153" s="79">
        <v>45290</v>
      </c>
      <c r="AK153" s="50" t="s">
        <v>356</v>
      </c>
      <c r="AL153" s="50" t="s">
        <v>351</v>
      </c>
      <c r="AM153" s="50" t="s">
        <v>753</v>
      </c>
      <c r="AN153" s="43" t="s">
        <v>754</v>
      </c>
      <c r="AO153" s="43" t="s">
        <v>352</v>
      </c>
      <c r="AP153" s="43"/>
      <c r="DM153" s="2"/>
    </row>
    <row r="154" spans="1:117" s="1" customFormat="1" ht="69" hidden="1" customHeight="1">
      <c r="A154" s="43" t="s">
        <v>40</v>
      </c>
      <c r="B154" s="60" t="s">
        <v>203</v>
      </c>
      <c r="C154" s="60">
        <v>423</v>
      </c>
      <c r="D154" s="251">
        <v>1</v>
      </c>
      <c r="E154" s="252">
        <v>603769000</v>
      </c>
      <c r="F154" s="50" t="s">
        <v>357</v>
      </c>
      <c r="G154" s="50" t="s">
        <v>358</v>
      </c>
      <c r="H154" s="63">
        <v>0.1</v>
      </c>
      <c r="I154" s="265">
        <f>+H154+H155+H156+H157+H158+H159+H160+H161</f>
        <v>0.99999999999999989</v>
      </c>
      <c r="J154" s="78">
        <v>0.05</v>
      </c>
      <c r="K154" s="78"/>
      <c r="L154" s="78">
        <v>0.05</v>
      </c>
      <c r="M154" s="78"/>
      <c r="N154" s="78">
        <v>0.05</v>
      </c>
      <c r="O154" s="78"/>
      <c r="P154" s="78">
        <v>0.05</v>
      </c>
      <c r="Q154" s="78"/>
      <c r="R154" s="78">
        <v>0.4</v>
      </c>
      <c r="S154" s="78"/>
      <c r="T154" s="78">
        <v>0.05</v>
      </c>
      <c r="U154" s="78"/>
      <c r="V154" s="78">
        <v>0.05</v>
      </c>
      <c r="W154" s="78"/>
      <c r="X154" s="78">
        <v>0.05</v>
      </c>
      <c r="Y154" s="78"/>
      <c r="Z154" s="78">
        <v>0.05</v>
      </c>
      <c r="AA154" s="78"/>
      <c r="AB154" s="78">
        <v>0.05</v>
      </c>
      <c r="AC154" s="78"/>
      <c r="AD154" s="78">
        <v>0.05</v>
      </c>
      <c r="AE154" s="78"/>
      <c r="AF154" s="78">
        <v>0.1</v>
      </c>
      <c r="AG154" s="78"/>
      <c r="AH154" s="31">
        <f t="shared" si="9"/>
        <v>1.0000000000000004</v>
      </c>
      <c r="AI154" s="79">
        <v>44928</v>
      </c>
      <c r="AJ154" s="79">
        <v>45291</v>
      </c>
      <c r="AK154" s="50" t="s">
        <v>359</v>
      </c>
      <c r="AL154" s="50" t="s">
        <v>351</v>
      </c>
      <c r="AM154" s="50" t="s">
        <v>360</v>
      </c>
      <c r="AN154" s="50" t="s">
        <v>754</v>
      </c>
      <c r="AO154" s="50" t="s">
        <v>352</v>
      </c>
      <c r="AP154" s="50"/>
      <c r="DM154" s="2"/>
    </row>
    <row r="155" spans="1:117" s="1" customFormat="1" ht="95.25" hidden="1" customHeight="1">
      <c r="A155" s="43" t="s">
        <v>40</v>
      </c>
      <c r="B155" s="60" t="s">
        <v>203</v>
      </c>
      <c r="C155" s="60">
        <v>423</v>
      </c>
      <c r="D155" s="251"/>
      <c r="E155" s="253"/>
      <c r="F155" s="50" t="s">
        <v>357</v>
      </c>
      <c r="G155" s="50" t="s">
        <v>361</v>
      </c>
      <c r="H155" s="63">
        <v>0.1</v>
      </c>
      <c r="I155" s="266"/>
      <c r="J155" s="78"/>
      <c r="K155" s="78"/>
      <c r="L155" s="78"/>
      <c r="M155" s="78"/>
      <c r="N155" s="78"/>
      <c r="O155" s="78"/>
      <c r="P155" s="78"/>
      <c r="Q155" s="78"/>
      <c r="R155" s="78">
        <v>0.15</v>
      </c>
      <c r="S155" s="78"/>
      <c r="T155" s="78">
        <v>0.15</v>
      </c>
      <c r="U155" s="78"/>
      <c r="V155" s="78"/>
      <c r="W155" s="78"/>
      <c r="X155" s="78">
        <v>0.5</v>
      </c>
      <c r="Y155" s="78"/>
      <c r="Z155" s="78">
        <v>0.2</v>
      </c>
      <c r="AA155" s="78"/>
      <c r="AB155" s="78"/>
      <c r="AC155" s="78"/>
      <c r="AD155" s="78"/>
      <c r="AE155" s="78"/>
      <c r="AF155" s="78"/>
      <c r="AG155" s="78"/>
      <c r="AH155" s="31">
        <f>+J155+L155+N155+P155+R155+T155+V155+X155+Z155+AB155+AD155+AF155</f>
        <v>1</v>
      </c>
      <c r="AI155" s="79">
        <v>45047</v>
      </c>
      <c r="AJ155" s="79" t="s">
        <v>822</v>
      </c>
      <c r="AK155" s="50" t="s">
        <v>362</v>
      </c>
      <c r="AL155" s="50" t="s">
        <v>351</v>
      </c>
      <c r="AM155" s="50" t="s">
        <v>360</v>
      </c>
      <c r="AN155" s="50" t="s">
        <v>754</v>
      </c>
      <c r="AO155" s="50" t="s">
        <v>352</v>
      </c>
      <c r="AP155" s="50"/>
      <c r="DM155" s="2"/>
    </row>
    <row r="156" spans="1:117" s="1" customFormat="1" ht="60" hidden="1">
      <c r="A156" s="43" t="s">
        <v>40</v>
      </c>
      <c r="B156" s="60" t="s">
        <v>203</v>
      </c>
      <c r="C156" s="60">
        <v>423</v>
      </c>
      <c r="D156" s="251"/>
      <c r="E156" s="253"/>
      <c r="F156" s="50" t="s">
        <v>357</v>
      </c>
      <c r="G156" s="50" t="s">
        <v>363</v>
      </c>
      <c r="H156" s="63">
        <v>0.2</v>
      </c>
      <c r="I156" s="266"/>
      <c r="J156" s="78"/>
      <c r="K156" s="78"/>
      <c r="L156" s="78"/>
      <c r="M156" s="78"/>
      <c r="N156" s="78"/>
      <c r="O156" s="78"/>
      <c r="P156" s="78"/>
      <c r="Q156" s="78"/>
      <c r="R156" s="78">
        <v>0.33</v>
      </c>
      <c r="S156" s="78"/>
      <c r="T156" s="78"/>
      <c r="U156" s="78"/>
      <c r="V156" s="78"/>
      <c r="W156" s="78"/>
      <c r="X156" s="78">
        <v>0.33</v>
      </c>
      <c r="Y156" s="78"/>
      <c r="Z156" s="78"/>
      <c r="AA156" s="78"/>
      <c r="AB156" s="78"/>
      <c r="AC156" s="78"/>
      <c r="AD156" s="78">
        <v>0.34</v>
      </c>
      <c r="AE156" s="78"/>
      <c r="AF156" s="78"/>
      <c r="AG156" s="78"/>
      <c r="AH156" s="31">
        <f t="shared" si="9"/>
        <v>1</v>
      </c>
      <c r="AI156" s="79">
        <v>45047</v>
      </c>
      <c r="AJ156" s="79">
        <v>45260</v>
      </c>
      <c r="AK156" s="50" t="s">
        <v>364</v>
      </c>
      <c r="AL156" s="50" t="s">
        <v>351</v>
      </c>
      <c r="AM156" s="50" t="s">
        <v>360</v>
      </c>
      <c r="AN156" s="50" t="s">
        <v>754</v>
      </c>
      <c r="AO156" s="50" t="s">
        <v>352</v>
      </c>
      <c r="AP156" s="50"/>
      <c r="DM156" s="2"/>
    </row>
    <row r="157" spans="1:117" s="1" customFormat="1" ht="60" hidden="1">
      <c r="A157" s="43" t="s">
        <v>40</v>
      </c>
      <c r="B157" s="60" t="s">
        <v>203</v>
      </c>
      <c r="C157" s="60">
        <v>423</v>
      </c>
      <c r="D157" s="251"/>
      <c r="E157" s="253"/>
      <c r="F157" s="50" t="s">
        <v>357</v>
      </c>
      <c r="G157" s="50" t="s">
        <v>365</v>
      </c>
      <c r="H157" s="63">
        <v>0.1</v>
      </c>
      <c r="I157" s="266"/>
      <c r="J157" s="78"/>
      <c r="K157" s="78"/>
      <c r="L157" s="78"/>
      <c r="M157" s="78"/>
      <c r="N157" s="78"/>
      <c r="O157" s="78"/>
      <c r="P157" s="78">
        <v>0.25</v>
      </c>
      <c r="Q157" s="78"/>
      <c r="R157" s="78">
        <v>0.75</v>
      </c>
      <c r="S157" s="78"/>
      <c r="T157" s="78"/>
      <c r="U157" s="78"/>
      <c r="V157" s="78"/>
      <c r="W157" s="78"/>
      <c r="X157" s="78"/>
      <c r="Y157" s="78"/>
      <c r="Z157" s="78"/>
      <c r="AA157" s="78"/>
      <c r="AB157" s="78"/>
      <c r="AC157" s="78"/>
      <c r="AD157" s="78"/>
      <c r="AE157" s="78"/>
      <c r="AF157" s="78"/>
      <c r="AG157" s="78"/>
      <c r="AH157" s="31">
        <f t="shared" si="9"/>
        <v>1</v>
      </c>
      <c r="AI157" s="79">
        <v>45017</v>
      </c>
      <c r="AJ157" s="79">
        <v>45076</v>
      </c>
      <c r="AK157" s="50" t="s">
        <v>366</v>
      </c>
      <c r="AL157" s="50" t="s">
        <v>351</v>
      </c>
      <c r="AM157" s="50" t="s">
        <v>360</v>
      </c>
      <c r="AN157" s="50" t="s">
        <v>754</v>
      </c>
      <c r="AO157" s="50" t="s">
        <v>352</v>
      </c>
      <c r="AP157" s="50"/>
      <c r="DM157" s="2"/>
    </row>
    <row r="158" spans="1:117" s="1" customFormat="1" ht="60" hidden="1">
      <c r="A158" s="43" t="s">
        <v>40</v>
      </c>
      <c r="B158" s="60" t="s">
        <v>203</v>
      </c>
      <c r="C158" s="60">
        <v>423</v>
      </c>
      <c r="D158" s="251"/>
      <c r="E158" s="253"/>
      <c r="F158" s="50" t="s">
        <v>357</v>
      </c>
      <c r="G158" s="50" t="s">
        <v>367</v>
      </c>
      <c r="H158" s="63">
        <v>0.1</v>
      </c>
      <c r="I158" s="266"/>
      <c r="J158" s="78"/>
      <c r="K158" s="78"/>
      <c r="L158" s="78"/>
      <c r="M158" s="78"/>
      <c r="N158" s="78"/>
      <c r="O158" s="78"/>
      <c r="P158" s="78"/>
      <c r="Q158" s="78"/>
      <c r="R158" s="78">
        <v>0.33</v>
      </c>
      <c r="S158" s="78"/>
      <c r="T158" s="78">
        <v>0.33</v>
      </c>
      <c r="U158" s="78"/>
      <c r="V158" s="78">
        <v>0.34</v>
      </c>
      <c r="W158" s="78"/>
      <c r="X158" s="78"/>
      <c r="Y158" s="78"/>
      <c r="Z158" s="78"/>
      <c r="AA158" s="78"/>
      <c r="AB158" s="78"/>
      <c r="AC158" s="78"/>
      <c r="AD158" s="78"/>
      <c r="AE158" s="78"/>
      <c r="AF158" s="78"/>
      <c r="AG158" s="78"/>
      <c r="AH158" s="31">
        <f t="shared" si="9"/>
        <v>1</v>
      </c>
      <c r="AI158" s="79">
        <v>45047</v>
      </c>
      <c r="AJ158" s="79">
        <v>45137</v>
      </c>
      <c r="AK158" s="50" t="s">
        <v>368</v>
      </c>
      <c r="AL158" s="50" t="s">
        <v>351</v>
      </c>
      <c r="AM158" s="50" t="s">
        <v>360</v>
      </c>
      <c r="AN158" s="50" t="s">
        <v>754</v>
      </c>
      <c r="AO158" s="50" t="s">
        <v>352</v>
      </c>
      <c r="AP158" s="50"/>
      <c r="DM158" s="2"/>
    </row>
    <row r="159" spans="1:117" s="1" customFormat="1" ht="75" hidden="1">
      <c r="A159" s="43" t="s">
        <v>40</v>
      </c>
      <c r="B159" s="60" t="s">
        <v>203</v>
      </c>
      <c r="C159" s="60">
        <v>423</v>
      </c>
      <c r="D159" s="251"/>
      <c r="E159" s="253"/>
      <c r="F159" s="50" t="s">
        <v>357</v>
      </c>
      <c r="G159" s="50" t="s">
        <v>369</v>
      </c>
      <c r="H159" s="63">
        <v>0.1</v>
      </c>
      <c r="I159" s="266"/>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9"/>
        <v>1</v>
      </c>
      <c r="AI159" s="79">
        <v>44986</v>
      </c>
      <c r="AJ159" s="79">
        <v>45291</v>
      </c>
      <c r="AK159" s="50" t="s">
        <v>370</v>
      </c>
      <c r="AL159" s="50" t="s">
        <v>351</v>
      </c>
      <c r="AM159" s="50" t="s">
        <v>360</v>
      </c>
      <c r="AN159" s="50" t="s">
        <v>754</v>
      </c>
      <c r="AO159" s="50" t="s">
        <v>352</v>
      </c>
      <c r="AP159" s="50"/>
      <c r="DM159" s="2"/>
    </row>
    <row r="160" spans="1:117" s="1" customFormat="1" ht="67.5" hidden="1" customHeight="1">
      <c r="A160" s="43" t="s">
        <v>40</v>
      </c>
      <c r="B160" s="60" t="s">
        <v>203</v>
      </c>
      <c r="C160" s="60">
        <v>423</v>
      </c>
      <c r="D160" s="251"/>
      <c r="E160" s="253"/>
      <c r="F160" s="50" t="s">
        <v>357</v>
      </c>
      <c r="G160" s="50" t="s">
        <v>371</v>
      </c>
      <c r="H160" s="63">
        <v>0.2</v>
      </c>
      <c r="I160" s="266"/>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9"/>
        <v>1</v>
      </c>
      <c r="AI160" s="79">
        <v>45170</v>
      </c>
      <c r="AJ160" s="79">
        <v>45260</v>
      </c>
      <c r="AK160" s="50" t="s">
        <v>372</v>
      </c>
      <c r="AL160" s="50" t="s">
        <v>351</v>
      </c>
      <c r="AM160" s="50" t="s">
        <v>360</v>
      </c>
      <c r="AN160" s="50" t="s">
        <v>754</v>
      </c>
      <c r="AO160" s="50" t="s">
        <v>352</v>
      </c>
      <c r="AP160" s="50"/>
      <c r="DM160" s="2"/>
    </row>
    <row r="161" spans="1:117" s="1" customFormat="1" ht="58.5" hidden="1" customHeight="1">
      <c r="A161" s="43" t="s">
        <v>40</v>
      </c>
      <c r="B161" s="60" t="s">
        <v>203</v>
      </c>
      <c r="C161" s="60">
        <v>423</v>
      </c>
      <c r="D161" s="251"/>
      <c r="E161" s="254"/>
      <c r="F161" s="50" t="s">
        <v>357</v>
      </c>
      <c r="G161" s="50" t="s">
        <v>755</v>
      </c>
      <c r="H161" s="63">
        <v>0.1</v>
      </c>
      <c r="I161" s="267"/>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9"/>
        <v>1</v>
      </c>
      <c r="AI161" s="79">
        <v>45170</v>
      </c>
      <c r="AJ161" s="79">
        <v>45260</v>
      </c>
      <c r="AK161" s="50" t="s">
        <v>373</v>
      </c>
      <c r="AL161" s="50" t="s">
        <v>351</v>
      </c>
      <c r="AM161" s="50" t="s">
        <v>360</v>
      </c>
      <c r="AN161" s="50" t="s">
        <v>754</v>
      </c>
      <c r="AO161" s="50" t="s">
        <v>352</v>
      </c>
      <c r="AP161" s="50"/>
      <c r="DM161" s="2"/>
    </row>
    <row r="162" spans="1:117" s="1" customFormat="1" ht="90">
      <c r="A162" s="43" t="s">
        <v>40</v>
      </c>
      <c r="B162" s="60" t="s">
        <v>203</v>
      </c>
      <c r="C162" s="60">
        <v>422</v>
      </c>
      <c r="D162" s="60" t="s">
        <v>70</v>
      </c>
      <c r="E162" s="60" t="s">
        <v>70</v>
      </c>
      <c r="F162" s="50" t="s">
        <v>374</v>
      </c>
      <c r="G162" s="50" t="s">
        <v>375</v>
      </c>
      <c r="H162" s="78">
        <v>0.5</v>
      </c>
      <c r="I162" s="219"/>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c r="AP162" s="306" t="s">
        <v>863</v>
      </c>
      <c r="DM162" s="2"/>
    </row>
    <row r="163" spans="1:117" s="1" customFormat="1" ht="90">
      <c r="A163" s="106" t="s">
        <v>40</v>
      </c>
      <c r="B163" s="107" t="s">
        <v>203</v>
      </c>
      <c r="C163" s="107">
        <v>422</v>
      </c>
      <c r="D163" s="107" t="s">
        <v>70</v>
      </c>
      <c r="E163" s="107" t="s">
        <v>70</v>
      </c>
      <c r="F163" s="137" t="s">
        <v>374</v>
      </c>
      <c r="G163" s="137" t="s">
        <v>375</v>
      </c>
      <c r="H163" s="134">
        <v>0.5</v>
      </c>
      <c r="I163" s="337">
        <f>+H163+H164</f>
        <v>1</v>
      </c>
      <c r="J163" s="132" t="s">
        <v>127</v>
      </c>
      <c r="K163" s="132" t="s">
        <v>127</v>
      </c>
      <c r="L163" s="132" t="s">
        <v>127</v>
      </c>
      <c r="M163" s="132" t="s">
        <v>127</v>
      </c>
      <c r="N163" s="132" t="s">
        <v>127</v>
      </c>
      <c r="O163" s="132" t="s">
        <v>127</v>
      </c>
      <c r="P163" s="132" t="s">
        <v>127</v>
      </c>
      <c r="Q163" s="132" t="s">
        <v>127</v>
      </c>
      <c r="R163" s="134">
        <v>0.2</v>
      </c>
      <c r="S163" s="132" t="s">
        <v>127</v>
      </c>
      <c r="T163" s="134">
        <v>0.5</v>
      </c>
      <c r="U163" s="132" t="s">
        <v>127</v>
      </c>
      <c r="V163" s="183">
        <v>0.1</v>
      </c>
      <c r="W163" s="183"/>
      <c r="X163" s="183">
        <v>0.1</v>
      </c>
      <c r="Y163" s="187" t="s">
        <v>127</v>
      </c>
      <c r="Z163" s="183">
        <v>0.1</v>
      </c>
      <c r="AA163" s="132"/>
      <c r="AB163" s="132" t="s">
        <v>127</v>
      </c>
      <c r="AC163" s="132" t="s">
        <v>127</v>
      </c>
      <c r="AD163" s="132" t="s">
        <v>127</v>
      </c>
      <c r="AE163" s="132" t="s">
        <v>127</v>
      </c>
      <c r="AF163" s="132" t="s">
        <v>127</v>
      </c>
      <c r="AG163" s="132" t="s">
        <v>127</v>
      </c>
      <c r="AH163" s="109">
        <f>R163+T163+V163+X163+Z163</f>
        <v>0.99999999999999989</v>
      </c>
      <c r="AI163" s="112">
        <v>45047</v>
      </c>
      <c r="AJ163" s="113">
        <v>45199</v>
      </c>
      <c r="AK163" s="137" t="s">
        <v>376</v>
      </c>
      <c r="AL163" s="137" t="s">
        <v>351</v>
      </c>
      <c r="AM163" s="137" t="s">
        <v>753</v>
      </c>
      <c r="AN163" s="106" t="s">
        <v>754</v>
      </c>
      <c r="AO163" s="137" t="s">
        <v>352</v>
      </c>
      <c r="AP163" s="307"/>
      <c r="DM163" s="2"/>
    </row>
    <row r="164" spans="1:117" s="1" customFormat="1" ht="60">
      <c r="A164" s="43" t="s">
        <v>40</v>
      </c>
      <c r="B164" s="60" t="s">
        <v>203</v>
      </c>
      <c r="C164" s="60">
        <v>422</v>
      </c>
      <c r="D164" s="60" t="s">
        <v>70</v>
      </c>
      <c r="E164" s="60" t="s">
        <v>70</v>
      </c>
      <c r="F164" s="50" t="s">
        <v>374</v>
      </c>
      <c r="G164" s="50" t="s">
        <v>377</v>
      </c>
      <c r="H164" s="78">
        <v>0.5</v>
      </c>
      <c r="I164" s="276"/>
      <c r="J164" s="60"/>
      <c r="K164" s="60"/>
      <c r="L164" s="60"/>
      <c r="M164" s="60"/>
      <c r="N164" s="78">
        <v>0.25</v>
      </c>
      <c r="O164" s="60"/>
      <c r="P164" s="78">
        <v>0.05</v>
      </c>
      <c r="Q164" s="60"/>
      <c r="R164" s="78">
        <v>0.2</v>
      </c>
      <c r="S164" s="60"/>
      <c r="T164" s="63">
        <v>0.25</v>
      </c>
      <c r="U164" s="60"/>
      <c r="V164" s="63">
        <v>0.25</v>
      </c>
      <c r="W164" s="60"/>
      <c r="X164" s="60"/>
      <c r="Y164" s="60"/>
      <c r="Z164" s="60"/>
      <c r="AA164" s="60"/>
      <c r="AB164" s="60"/>
      <c r="AC164" s="60"/>
      <c r="AD164" s="60"/>
      <c r="AE164" s="60"/>
      <c r="AF164" s="60"/>
      <c r="AG164" s="60"/>
      <c r="AH164" s="31">
        <f t="shared" si="9"/>
        <v>1</v>
      </c>
      <c r="AI164" s="64">
        <v>44986</v>
      </c>
      <c r="AJ164" s="64">
        <v>45138</v>
      </c>
      <c r="AK164" s="50" t="s">
        <v>378</v>
      </c>
      <c r="AL164" s="50" t="s">
        <v>351</v>
      </c>
      <c r="AM164" s="50" t="s">
        <v>753</v>
      </c>
      <c r="AN164" s="43" t="s">
        <v>754</v>
      </c>
      <c r="AO164" s="50" t="s">
        <v>352</v>
      </c>
      <c r="AP164" s="50"/>
      <c r="DM164" s="2"/>
    </row>
    <row r="165" spans="1:117" s="1" customFormat="1" ht="81" hidden="1" customHeight="1">
      <c r="A165" s="43" t="s">
        <v>40</v>
      </c>
      <c r="B165" s="60" t="s">
        <v>203</v>
      </c>
      <c r="C165" s="76">
        <v>424</v>
      </c>
      <c r="D165" s="247">
        <v>150</v>
      </c>
      <c r="E165" s="273">
        <v>899791000</v>
      </c>
      <c r="F165" s="77" t="s">
        <v>658</v>
      </c>
      <c r="G165" s="43" t="s">
        <v>379</v>
      </c>
      <c r="H165" s="78">
        <v>0.25</v>
      </c>
      <c r="I165" s="275">
        <f>+H165+H166+H167+H168+H169</f>
        <v>0.99999999999999989</v>
      </c>
      <c r="J165" s="60"/>
      <c r="K165" s="60"/>
      <c r="L165" s="164">
        <v>0.03</v>
      </c>
      <c r="M165" s="159"/>
      <c r="N165" s="164">
        <v>0.05</v>
      </c>
      <c r="O165" s="159"/>
      <c r="P165" s="164">
        <v>0.12</v>
      </c>
      <c r="Q165" s="159"/>
      <c r="R165" s="164">
        <v>0.12</v>
      </c>
      <c r="S165" s="159"/>
      <c r="T165" s="164">
        <v>0.12</v>
      </c>
      <c r="U165" s="159"/>
      <c r="V165" s="164">
        <v>0.12</v>
      </c>
      <c r="W165" s="159"/>
      <c r="X165" s="164">
        <v>0.12</v>
      </c>
      <c r="Y165" s="159"/>
      <c r="Z165" s="164">
        <v>0.1</v>
      </c>
      <c r="AA165" s="159"/>
      <c r="AB165" s="164">
        <v>0.11</v>
      </c>
      <c r="AC165" s="159"/>
      <c r="AD165" s="164">
        <v>0.11</v>
      </c>
      <c r="AE165" s="60"/>
      <c r="AF165" s="60"/>
      <c r="AG165" s="60"/>
      <c r="AH165" s="31">
        <f t="shared" si="9"/>
        <v>1</v>
      </c>
      <c r="AI165" s="64">
        <v>44958</v>
      </c>
      <c r="AJ165" s="64">
        <v>45260</v>
      </c>
      <c r="AK165" s="50" t="s">
        <v>771</v>
      </c>
      <c r="AL165" s="50" t="s">
        <v>381</v>
      </c>
      <c r="AM165" s="50" t="s">
        <v>382</v>
      </c>
      <c r="AN165" s="43" t="s">
        <v>713</v>
      </c>
      <c r="AO165" s="43" t="s">
        <v>160</v>
      </c>
      <c r="AP165" s="43"/>
      <c r="DM165" s="2"/>
    </row>
    <row r="166" spans="1:117" s="1" customFormat="1" ht="82.5" hidden="1" customHeight="1">
      <c r="A166" s="43" t="s">
        <v>40</v>
      </c>
      <c r="B166" s="60" t="s">
        <v>203</v>
      </c>
      <c r="C166" s="76">
        <v>424</v>
      </c>
      <c r="D166" s="248"/>
      <c r="E166" s="301"/>
      <c r="F166" s="77" t="s">
        <v>658</v>
      </c>
      <c r="G166" s="43" t="s">
        <v>383</v>
      </c>
      <c r="H166" s="78">
        <v>0.25</v>
      </c>
      <c r="I166" s="277"/>
      <c r="J166" s="60"/>
      <c r="K166" s="60"/>
      <c r="L166" s="60"/>
      <c r="M166" s="60"/>
      <c r="N166" s="164">
        <v>0.05</v>
      </c>
      <c r="O166" s="159"/>
      <c r="P166" s="164">
        <v>0.11</v>
      </c>
      <c r="Q166" s="159"/>
      <c r="R166" s="164">
        <v>0.11</v>
      </c>
      <c r="S166" s="159"/>
      <c r="T166" s="164">
        <v>0.11</v>
      </c>
      <c r="U166" s="159"/>
      <c r="V166" s="164">
        <v>0.11</v>
      </c>
      <c r="W166" s="159"/>
      <c r="X166" s="164">
        <v>0.11</v>
      </c>
      <c r="Y166" s="159"/>
      <c r="Z166" s="164">
        <v>0.1</v>
      </c>
      <c r="AA166" s="159"/>
      <c r="AB166" s="164">
        <v>0.1</v>
      </c>
      <c r="AC166" s="159"/>
      <c r="AD166" s="164">
        <v>0.1</v>
      </c>
      <c r="AE166" s="159"/>
      <c r="AF166" s="164">
        <v>0.1</v>
      </c>
      <c r="AG166" s="60"/>
      <c r="AH166" s="31">
        <f t="shared" si="9"/>
        <v>0.99999999999999989</v>
      </c>
      <c r="AI166" s="64">
        <v>44986</v>
      </c>
      <c r="AJ166" s="64">
        <v>45291</v>
      </c>
      <c r="AK166" s="50" t="s">
        <v>384</v>
      </c>
      <c r="AL166" s="50" t="s">
        <v>381</v>
      </c>
      <c r="AM166" s="50" t="s">
        <v>382</v>
      </c>
      <c r="AN166" s="43" t="s">
        <v>713</v>
      </c>
      <c r="AO166" s="43" t="s">
        <v>160</v>
      </c>
      <c r="AP166" s="43"/>
      <c r="DM166" s="2"/>
    </row>
    <row r="167" spans="1:117" s="1" customFormat="1" ht="85.5" hidden="1" customHeight="1">
      <c r="A167" s="43" t="s">
        <v>40</v>
      </c>
      <c r="B167" s="60" t="s">
        <v>203</v>
      </c>
      <c r="C167" s="76">
        <v>424</v>
      </c>
      <c r="D167" s="248"/>
      <c r="E167" s="301"/>
      <c r="F167" s="77" t="s">
        <v>658</v>
      </c>
      <c r="G167" s="50" t="s">
        <v>385</v>
      </c>
      <c r="H167" s="78">
        <v>0.1</v>
      </c>
      <c r="I167" s="277"/>
      <c r="J167" s="60"/>
      <c r="K167" s="60"/>
      <c r="L167" s="60"/>
      <c r="M167" s="60"/>
      <c r="N167" s="63"/>
      <c r="O167" s="60"/>
      <c r="P167" s="164">
        <v>0.1</v>
      </c>
      <c r="Q167" s="159"/>
      <c r="R167" s="164">
        <v>0.12</v>
      </c>
      <c r="S167" s="159"/>
      <c r="T167" s="164">
        <v>0.12</v>
      </c>
      <c r="U167" s="159"/>
      <c r="V167" s="164">
        <v>0.12</v>
      </c>
      <c r="W167" s="159"/>
      <c r="X167" s="164">
        <v>0.12</v>
      </c>
      <c r="Y167" s="159"/>
      <c r="Z167" s="164">
        <v>0.1</v>
      </c>
      <c r="AA167" s="159"/>
      <c r="AB167" s="164">
        <v>0.12</v>
      </c>
      <c r="AC167" s="159"/>
      <c r="AD167" s="164">
        <v>0.1</v>
      </c>
      <c r="AE167" s="159"/>
      <c r="AF167" s="164">
        <v>0.1</v>
      </c>
      <c r="AG167" s="159"/>
      <c r="AH167" s="161">
        <f t="shared" si="9"/>
        <v>0.99999999999999989</v>
      </c>
      <c r="AI167" s="162">
        <v>45017</v>
      </c>
      <c r="AJ167" s="162">
        <v>45291</v>
      </c>
      <c r="AK167" s="50" t="s">
        <v>386</v>
      </c>
      <c r="AL167" s="50" t="s">
        <v>381</v>
      </c>
      <c r="AM167" s="50" t="s">
        <v>382</v>
      </c>
      <c r="AN167" s="43" t="s">
        <v>713</v>
      </c>
      <c r="AO167" s="43" t="s">
        <v>160</v>
      </c>
      <c r="AP167" s="43"/>
      <c r="DM167" s="2"/>
    </row>
    <row r="168" spans="1:117" s="1" customFormat="1" ht="114.75" hidden="1" customHeight="1">
      <c r="A168" s="43" t="s">
        <v>40</v>
      </c>
      <c r="B168" s="60" t="s">
        <v>203</v>
      </c>
      <c r="C168" s="76">
        <v>424</v>
      </c>
      <c r="D168" s="248"/>
      <c r="E168" s="301"/>
      <c r="F168" s="77" t="s">
        <v>658</v>
      </c>
      <c r="G168" s="50" t="s">
        <v>387</v>
      </c>
      <c r="H168" s="78">
        <v>0.3</v>
      </c>
      <c r="I168" s="277"/>
      <c r="J168" s="60"/>
      <c r="K168" s="60"/>
      <c r="L168" s="80">
        <v>0.09</v>
      </c>
      <c r="M168" s="60"/>
      <c r="N168" s="80">
        <v>0.09</v>
      </c>
      <c r="O168" s="60"/>
      <c r="P168" s="80">
        <v>0.09</v>
      </c>
      <c r="Q168" s="60"/>
      <c r="R168" s="80">
        <v>0.09</v>
      </c>
      <c r="S168" s="60"/>
      <c r="T168" s="80">
        <v>0.09</v>
      </c>
      <c r="U168" s="60"/>
      <c r="V168" s="80">
        <v>0.09</v>
      </c>
      <c r="W168" s="60"/>
      <c r="X168" s="80">
        <v>0.09</v>
      </c>
      <c r="Y168" s="60"/>
      <c r="Z168" s="80">
        <v>0.09</v>
      </c>
      <c r="AA168" s="60"/>
      <c r="AB168" s="80">
        <v>0.09</v>
      </c>
      <c r="AC168" s="60"/>
      <c r="AD168" s="80">
        <v>0.09</v>
      </c>
      <c r="AE168" s="60"/>
      <c r="AF168" s="80">
        <v>0.1</v>
      </c>
      <c r="AG168" s="60"/>
      <c r="AH168" s="31">
        <f t="shared" si="9"/>
        <v>0.99999999999999978</v>
      </c>
      <c r="AI168" s="64">
        <v>44958</v>
      </c>
      <c r="AJ168" s="64">
        <v>45291</v>
      </c>
      <c r="AK168" s="50" t="s">
        <v>777</v>
      </c>
      <c r="AL168" s="50" t="s">
        <v>381</v>
      </c>
      <c r="AM168" s="50" t="s">
        <v>382</v>
      </c>
      <c r="AN168" s="43" t="s">
        <v>713</v>
      </c>
      <c r="AO168" s="43" t="s">
        <v>160</v>
      </c>
      <c r="AP168" s="43"/>
      <c r="DM168" s="2"/>
    </row>
    <row r="169" spans="1:117" s="1" customFormat="1" ht="73.5" hidden="1" customHeight="1">
      <c r="A169" s="43" t="s">
        <v>40</v>
      </c>
      <c r="B169" s="60" t="s">
        <v>203</v>
      </c>
      <c r="C169" s="76">
        <v>424</v>
      </c>
      <c r="D169" s="249"/>
      <c r="E169" s="301"/>
      <c r="F169" s="77" t="s">
        <v>658</v>
      </c>
      <c r="G169" s="50" t="s">
        <v>389</v>
      </c>
      <c r="H169" s="78">
        <v>0.1</v>
      </c>
      <c r="I169" s="276"/>
      <c r="J169" s="60"/>
      <c r="K169" s="60"/>
      <c r="L169" s="60"/>
      <c r="M169" s="60"/>
      <c r="N169" s="60"/>
      <c r="O169" s="60"/>
      <c r="P169" s="60"/>
      <c r="Q169" s="60"/>
      <c r="R169" s="60"/>
      <c r="S169" s="60"/>
      <c r="T169" s="60"/>
      <c r="U169" s="60"/>
      <c r="V169" s="80">
        <v>0.1</v>
      </c>
      <c r="W169" s="60"/>
      <c r="X169" s="63">
        <v>0.25</v>
      </c>
      <c r="Y169" s="60"/>
      <c r="Z169" s="63">
        <v>0.25</v>
      </c>
      <c r="AA169" s="60"/>
      <c r="AB169" s="63">
        <v>0.2</v>
      </c>
      <c r="AC169" s="60"/>
      <c r="AD169" s="63">
        <v>0.2</v>
      </c>
      <c r="AE169" s="60"/>
      <c r="AF169" s="60"/>
      <c r="AG169" s="60"/>
      <c r="AH169" s="31">
        <f t="shared" si="9"/>
        <v>1</v>
      </c>
      <c r="AI169" s="64">
        <v>45108</v>
      </c>
      <c r="AJ169" s="64">
        <v>45260</v>
      </c>
      <c r="AK169" s="50" t="s">
        <v>780</v>
      </c>
      <c r="AL169" s="50" t="s">
        <v>381</v>
      </c>
      <c r="AM169" s="50" t="s">
        <v>382</v>
      </c>
      <c r="AN169" s="43" t="s">
        <v>713</v>
      </c>
      <c r="AO169" s="43" t="s">
        <v>160</v>
      </c>
      <c r="AP169" s="43"/>
      <c r="DM169" s="2"/>
    </row>
    <row r="170" spans="1:117" s="1" customFormat="1" ht="60" hidden="1">
      <c r="A170" s="43" t="s">
        <v>40</v>
      </c>
      <c r="B170" s="60" t="s">
        <v>203</v>
      </c>
      <c r="C170" s="60">
        <v>424</v>
      </c>
      <c r="D170" s="60" t="s">
        <v>70</v>
      </c>
      <c r="E170" s="60" t="s">
        <v>70</v>
      </c>
      <c r="F170" s="43" t="s">
        <v>626</v>
      </c>
      <c r="G170" s="43" t="s">
        <v>630</v>
      </c>
      <c r="H170" s="78">
        <v>1</v>
      </c>
      <c r="I170" s="63">
        <f>+H170</f>
        <v>1</v>
      </c>
      <c r="J170" s="60"/>
      <c r="K170" s="60"/>
      <c r="L170" s="60"/>
      <c r="M170" s="60"/>
      <c r="N170" s="60"/>
      <c r="O170" s="60"/>
      <c r="P170" s="63">
        <v>0.25</v>
      </c>
      <c r="Q170" s="60"/>
      <c r="R170" s="60"/>
      <c r="S170" s="60"/>
      <c r="T170" s="60"/>
      <c r="U170" s="60"/>
      <c r="V170" s="63">
        <v>0.25</v>
      </c>
      <c r="W170" s="60"/>
      <c r="X170" s="60"/>
      <c r="Y170" s="60"/>
      <c r="Z170" s="60"/>
      <c r="AA170" s="60"/>
      <c r="AB170" s="63">
        <v>0.25</v>
      </c>
      <c r="AC170" s="60"/>
      <c r="AD170" s="60"/>
      <c r="AE170" s="60"/>
      <c r="AF170" s="63">
        <v>0.25</v>
      </c>
      <c r="AG170" s="60"/>
      <c r="AH170" s="31">
        <f t="shared" si="9"/>
        <v>1</v>
      </c>
      <c r="AI170" s="64">
        <v>45017</v>
      </c>
      <c r="AJ170" s="64">
        <v>45291</v>
      </c>
      <c r="AK170" s="43" t="s">
        <v>629</v>
      </c>
      <c r="AL170" s="43" t="s">
        <v>287</v>
      </c>
      <c r="AM170" s="43" t="s">
        <v>708</v>
      </c>
      <c r="AN170" s="43" t="s">
        <v>708</v>
      </c>
      <c r="AO170" s="43" t="s">
        <v>160</v>
      </c>
      <c r="AP170" s="43"/>
      <c r="DM170" s="2"/>
    </row>
    <row r="171" spans="1:117" s="1" customFormat="1" ht="61.5" hidden="1" customHeight="1">
      <c r="A171" s="43" t="s">
        <v>40</v>
      </c>
      <c r="B171" s="60" t="s">
        <v>203</v>
      </c>
      <c r="C171" s="76">
        <v>424</v>
      </c>
      <c r="D171" s="81" t="s">
        <v>70</v>
      </c>
      <c r="E171" s="81" t="s">
        <v>70</v>
      </c>
      <c r="F171" s="50" t="s">
        <v>391</v>
      </c>
      <c r="G171" s="50" t="s">
        <v>392</v>
      </c>
      <c r="H171" s="63">
        <v>0.25</v>
      </c>
      <c r="I171" s="261">
        <f>+H171+H172+H173+H174</f>
        <v>1</v>
      </c>
      <c r="J171" s="60"/>
      <c r="K171" s="60"/>
      <c r="L171" s="60"/>
      <c r="M171" s="60"/>
      <c r="N171" s="63">
        <v>1</v>
      </c>
      <c r="O171" s="56"/>
      <c r="P171" s="60"/>
      <c r="Q171" s="60"/>
      <c r="R171" s="60"/>
      <c r="S171" s="60"/>
      <c r="T171" s="60"/>
      <c r="U171" s="60"/>
      <c r="V171" s="63"/>
      <c r="W171" s="63"/>
      <c r="X171" s="60"/>
      <c r="Y171" s="60"/>
      <c r="Z171" s="60"/>
      <c r="AA171" s="60"/>
      <c r="AB171" s="60"/>
      <c r="AC171" s="60"/>
      <c r="AD171" s="60"/>
      <c r="AE171" s="60"/>
      <c r="AF171" s="60"/>
      <c r="AG171" s="60"/>
      <c r="AH171" s="31">
        <f t="shared" si="9"/>
        <v>1</v>
      </c>
      <c r="AI171" s="64">
        <v>44986</v>
      </c>
      <c r="AJ171" s="64">
        <v>45015</v>
      </c>
      <c r="AK171" s="43" t="s">
        <v>393</v>
      </c>
      <c r="AL171" s="50" t="s">
        <v>381</v>
      </c>
      <c r="AM171" s="50" t="s">
        <v>382</v>
      </c>
      <c r="AN171" s="43" t="s">
        <v>713</v>
      </c>
      <c r="AO171" s="43" t="s">
        <v>160</v>
      </c>
      <c r="AP171" s="43"/>
      <c r="DM171" s="2"/>
    </row>
    <row r="172" spans="1:117" s="1" customFormat="1" ht="58.5" hidden="1" customHeight="1">
      <c r="A172" s="43" t="s">
        <v>40</v>
      </c>
      <c r="B172" s="60" t="s">
        <v>203</v>
      </c>
      <c r="C172" s="76">
        <v>424</v>
      </c>
      <c r="D172" s="81" t="s">
        <v>70</v>
      </c>
      <c r="E172" s="81" t="s">
        <v>70</v>
      </c>
      <c r="F172" s="50" t="s">
        <v>391</v>
      </c>
      <c r="G172" s="50" t="s">
        <v>394</v>
      </c>
      <c r="H172" s="63">
        <v>0.25</v>
      </c>
      <c r="I172" s="262"/>
      <c r="J172" s="60"/>
      <c r="K172" s="60"/>
      <c r="L172" s="60"/>
      <c r="M172" s="60"/>
      <c r="N172" s="60"/>
      <c r="O172" s="60"/>
      <c r="P172" s="164">
        <v>0.1</v>
      </c>
      <c r="Q172" s="159"/>
      <c r="R172" s="164">
        <v>0.2</v>
      </c>
      <c r="S172" s="159"/>
      <c r="T172" s="164">
        <v>0.2</v>
      </c>
      <c r="U172" s="159"/>
      <c r="V172" s="164">
        <v>0.25</v>
      </c>
      <c r="W172" s="159"/>
      <c r="X172" s="164">
        <v>0.25</v>
      </c>
      <c r="Y172" s="159"/>
      <c r="Z172" s="164"/>
      <c r="AA172" s="159"/>
      <c r="AB172" s="159"/>
      <c r="AC172" s="159"/>
      <c r="AD172" s="159"/>
      <c r="AE172" s="159"/>
      <c r="AF172" s="159"/>
      <c r="AG172" s="159"/>
      <c r="AH172" s="161">
        <v>1</v>
      </c>
      <c r="AI172" s="162">
        <v>45017</v>
      </c>
      <c r="AJ172" s="162">
        <v>45168</v>
      </c>
      <c r="AK172" s="43" t="s">
        <v>393</v>
      </c>
      <c r="AL172" s="50" t="s">
        <v>381</v>
      </c>
      <c r="AM172" s="50" t="s">
        <v>382</v>
      </c>
      <c r="AN172" s="43" t="s">
        <v>713</v>
      </c>
      <c r="AO172" s="43" t="s">
        <v>160</v>
      </c>
      <c r="AP172" s="43"/>
      <c r="DM172" s="2"/>
    </row>
    <row r="173" spans="1:117" s="1" customFormat="1" ht="56.25" hidden="1" customHeight="1">
      <c r="A173" s="43" t="s">
        <v>40</v>
      </c>
      <c r="B173" s="60" t="s">
        <v>203</v>
      </c>
      <c r="C173" s="76">
        <v>424</v>
      </c>
      <c r="D173" s="81" t="s">
        <v>70</v>
      </c>
      <c r="E173" s="81" t="s">
        <v>70</v>
      </c>
      <c r="F173" s="50" t="s">
        <v>391</v>
      </c>
      <c r="G173" s="50" t="s">
        <v>395</v>
      </c>
      <c r="H173" s="63">
        <v>0.25</v>
      </c>
      <c r="I173" s="262"/>
      <c r="J173" s="60"/>
      <c r="K173" s="60"/>
      <c r="L173" s="63">
        <v>1</v>
      </c>
      <c r="M173" s="60"/>
      <c r="N173" s="60"/>
      <c r="O173" s="60"/>
      <c r="P173" s="60"/>
      <c r="Q173" s="60"/>
      <c r="R173" s="60"/>
      <c r="S173" s="60"/>
      <c r="T173" s="60"/>
      <c r="U173" s="60"/>
      <c r="V173" s="60"/>
      <c r="W173" s="60"/>
      <c r="X173" s="60"/>
      <c r="Y173" s="60"/>
      <c r="Z173" s="60"/>
      <c r="AA173" s="60"/>
      <c r="AB173" s="60"/>
      <c r="AC173" s="60"/>
      <c r="AD173" s="60"/>
      <c r="AE173" s="60"/>
      <c r="AF173" s="60"/>
      <c r="AG173" s="60"/>
      <c r="AH173" s="31">
        <f t="shared" si="9"/>
        <v>1</v>
      </c>
      <c r="AI173" s="64">
        <v>44958</v>
      </c>
      <c r="AJ173" s="64">
        <v>44985</v>
      </c>
      <c r="AK173" s="43" t="s">
        <v>396</v>
      </c>
      <c r="AL173" s="50" t="s">
        <v>381</v>
      </c>
      <c r="AM173" s="50" t="s">
        <v>382</v>
      </c>
      <c r="AN173" s="43" t="s">
        <v>713</v>
      </c>
      <c r="AO173" s="43" t="s">
        <v>160</v>
      </c>
      <c r="AP173" s="43"/>
      <c r="DM173" s="2"/>
    </row>
    <row r="174" spans="1:117" s="1" customFormat="1" ht="70.5" hidden="1" customHeight="1">
      <c r="A174" s="43" t="s">
        <v>40</v>
      </c>
      <c r="B174" s="60" t="s">
        <v>203</v>
      </c>
      <c r="C174" s="76">
        <v>424</v>
      </c>
      <c r="D174" s="81" t="s">
        <v>70</v>
      </c>
      <c r="E174" s="81" t="s">
        <v>70</v>
      </c>
      <c r="F174" s="50" t="s">
        <v>391</v>
      </c>
      <c r="G174" s="50" t="s">
        <v>397</v>
      </c>
      <c r="H174" s="63">
        <v>0.25</v>
      </c>
      <c r="I174" s="263"/>
      <c r="J174" s="169">
        <v>0.16</v>
      </c>
      <c r="K174" s="170"/>
      <c r="L174" s="169">
        <v>0.16</v>
      </c>
      <c r="M174" s="170"/>
      <c r="N174" s="169">
        <v>0.16</v>
      </c>
      <c r="O174" s="170"/>
      <c r="P174" s="169">
        <v>0.16</v>
      </c>
      <c r="Q174" s="170"/>
      <c r="R174" s="169">
        <v>0.16</v>
      </c>
      <c r="S174" s="170"/>
      <c r="T174" s="169">
        <v>0.2</v>
      </c>
      <c r="U174" s="170"/>
      <c r="V174" s="170"/>
      <c r="W174" s="170"/>
      <c r="X174" s="170"/>
      <c r="Y174" s="170"/>
      <c r="Z174" s="170"/>
      <c r="AA174" s="170"/>
      <c r="AB174" s="170"/>
      <c r="AC174" s="170"/>
      <c r="AD174" s="170"/>
      <c r="AE174" s="170"/>
      <c r="AF174" s="170"/>
      <c r="AG174" s="170"/>
      <c r="AH174" s="171">
        <v>1</v>
      </c>
      <c r="AI174" s="172">
        <v>44927</v>
      </c>
      <c r="AJ174" s="172">
        <v>45107</v>
      </c>
      <c r="AK174" s="50" t="s">
        <v>398</v>
      </c>
      <c r="AL174" s="50" t="s">
        <v>381</v>
      </c>
      <c r="AM174" s="50" t="s">
        <v>382</v>
      </c>
      <c r="AN174" s="43" t="s">
        <v>713</v>
      </c>
      <c r="AO174" s="43" t="s">
        <v>160</v>
      </c>
      <c r="AP174" s="43"/>
      <c r="DM174" s="2"/>
    </row>
    <row r="175" spans="1:117" s="1" customFormat="1" ht="60" hidden="1">
      <c r="A175" s="43" t="s">
        <v>40</v>
      </c>
      <c r="B175" s="60" t="s">
        <v>203</v>
      </c>
      <c r="C175" s="60">
        <v>424</v>
      </c>
      <c r="D175" s="247">
        <v>224</v>
      </c>
      <c r="E175" s="273">
        <v>2563267000</v>
      </c>
      <c r="F175" s="43" t="s">
        <v>659</v>
      </c>
      <c r="G175" s="44" t="s">
        <v>427</v>
      </c>
      <c r="H175" s="31">
        <v>0.2</v>
      </c>
      <c r="I175" s="243">
        <f>+H175+H176+H177+H178+H180+H181</f>
        <v>1</v>
      </c>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ref="AH175" si="10">+J175+L175+N175+P175+R175+T175+V175+X175+Z175+AB175+AD175+AF175</f>
        <v>1</v>
      </c>
      <c r="AI175" s="168">
        <v>44986</v>
      </c>
      <c r="AJ175" s="168">
        <v>45230</v>
      </c>
      <c r="AK175" s="44" t="s">
        <v>428</v>
      </c>
      <c r="AL175" s="43" t="s">
        <v>429</v>
      </c>
      <c r="AM175" s="43" t="s">
        <v>612</v>
      </c>
      <c r="AN175" s="44" t="s">
        <v>711</v>
      </c>
      <c r="AO175" s="43" t="s">
        <v>430</v>
      </c>
      <c r="AP175" s="43"/>
      <c r="DM175" s="2"/>
    </row>
    <row r="176" spans="1:117" s="1" customFormat="1" ht="60" hidden="1">
      <c r="A176" s="43" t="s">
        <v>40</v>
      </c>
      <c r="B176" s="60" t="s">
        <v>203</v>
      </c>
      <c r="C176" s="60">
        <v>424</v>
      </c>
      <c r="D176" s="248"/>
      <c r="E176" s="274"/>
      <c r="F176" s="43" t="s">
        <v>660</v>
      </c>
      <c r="G176" s="44" t="s">
        <v>431</v>
      </c>
      <c r="H176" s="31">
        <v>0.05</v>
      </c>
      <c r="I176" s="244"/>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9"/>
        <v>1</v>
      </c>
      <c r="AI176" s="168">
        <v>44986</v>
      </c>
      <c r="AJ176" s="168">
        <v>45230</v>
      </c>
      <c r="AK176" s="44" t="s">
        <v>432</v>
      </c>
      <c r="AL176" s="43" t="s">
        <v>429</v>
      </c>
      <c r="AM176" s="43" t="s">
        <v>612</v>
      </c>
      <c r="AN176" s="44" t="s">
        <v>711</v>
      </c>
      <c r="AO176" s="43" t="s">
        <v>430</v>
      </c>
      <c r="AP176" s="43"/>
      <c r="DM176" s="2"/>
    </row>
    <row r="177" spans="1:117" s="1" customFormat="1" ht="120" hidden="1">
      <c r="A177" s="43" t="s">
        <v>40</v>
      </c>
      <c r="B177" s="60" t="s">
        <v>203</v>
      </c>
      <c r="C177" s="60">
        <v>424</v>
      </c>
      <c r="D177" s="248"/>
      <c r="E177" s="274"/>
      <c r="F177" s="43" t="s">
        <v>659</v>
      </c>
      <c r="G177" s="44" t="s">
        <v>433</v>
      </c>
      <c r="H177" s="31">
        <v>0.25</v>
      </c>
      <c r="I177" s="244"/>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si="9"/>
        <v>1</v>
      </c>
      <c r="AI177" s="168">
        <v>44986</v>
      </c>
      <c r="AJ177" s="168">
        <v>45230</v>
      </c>
      <c r="AK177" s="44" t="s">
        <v>434</v>
      </c>
      <c r="AL177" s="43" t="s">
        <v>429</v>
      </c>
      <c r="AM177" s="43" t="s">
        <v>612</v>
      </c>
      <c r="AN177" s="44" t="s">
        <v>711</v>
      </c>
      <c r="AO177" s="43" t="s">
        <v>430</v>
      </c>
      <c r="AP177" s="43"/>
      <c r="DM177" s="2"/>
    </row>
    <row r="178" spans="1:117" s="1" customFormat="1" ht="117.75" hidden="1" customHeight="1">
      <c r="A178" s="43" t="s">
        <v>40</v>
      </c>
      <c r="B178" s="60" t="s">
        <v>203</v>
      </c>
      <c r="C178" s="60">
        <v>424</v>
      </c>
      <c r="D178" s="248"/>
      <c r="E178" s="274"/>
      <c r="F178" s="43" t="s">
        <v>659</v>
      </c>
      <c r="G178" s="44" t="s">
        <v>435</v>
      </c>
      <c r="H178" s="31">
        <v>0.25</v>
      </c>
      <c r="I178" s="244"/>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9"/>
        <v>1</v>
      </c>
      <c r="AI178" s="168">
        <v>44986</v>
      </c>
      <c r="AJ178" s="168">
        <v>45230</v>
      </c>
      <c r="AK178" s="44" t="s">
        <v>436</v>
      </c>
      <c r="AL178" s="43" t="s">
        <v>429</v>
      </c>
      <c r="AM178" s="43" t="s">
        <v>612</v>
      </c>
      <c r="AN178" s="44" t="s">
        <v>711</v>
      </c>
      <c r="AO178" s="43" t="s">
        <v>430</v>
      </c>
      <c r="AP178" s="43"/>
      <c r="DM178" s="2"/>
    </row>
    <row r="179" spans="1:117" s="1" customFormat="1" ht="60">
      <c r="A179" s="43" t="s">
        <v>40</v>
      </c>
      <c r="B179" s="60" t="s">
        <v>203</v>
      </c>
      <c r="C179" s="60">
        <v>424</v>
      </c>
      <c r="D179" s="248"/>
      <c r="E179" s="274"/>
      <c r="F179" s="43" t="s">
        <v>659</v>
      </c>
      <c r="G179" s="44" t="s">
        <v>437</v>
      </c>
      <c r="H179" s="31">
        <v>0.2</v>
      </c>
      <c r="I179" s="244"/>
      <c r="J179" s="31">
        <v>0.1</v>
      </c>
      <c r="K179" s="31"/>
      <c r="L179" s="31">
        <v>0.1</v>
      </c>
      <c r="M179" s="31"/>
      <c r="N179" s="31">
        <v>0.1</v>
      </c>
      <c r="O179" s="31"/>
      <c r="P179" s="31">
        <v>0.1</v>
      </c>
      <c r="Q179" s="31"/>
      <c r="R179" s="31">
        <v>0.1</v>
      </c>
      <c r="S179" s="31"/>
      <c r="T179" s="31">
        <v>0.1</v>
      </c>
      <c r="U179" s="31"/>
      <c r="V179" s="31">
        <v>0.1</v>
      </c>
      <c r="W179" s="31"/>
      <c r="X179" s="31">
        <v>0.1</v>
      </c>
      <c r="Y179" s="31"/>
      <c r="Z179" s="31">
        <v>0.1</v>
      </c>
      <c r="AA179" s="31"/>
      <c r="AB179" s="31">
        <v>0.1</v>
      </c>
      <c r="AC179" s="31"/>
      <c r="AD179" s="31"/>
      <c r="AE179" s="31"/>
      <c r="AF179" s="31"/>
      <c r="AG179" s="31"/>
      <c r="AH179" s="31">
        <f t="shared" ref="AH179" si="11">+J179+L179+N179+P179+R179+T179+V179+X179+Z179+AB179+AD179+AF179</f>
        <v>0.99999999999999989</v>
      </c>
      <c r="AI179" s="62">
        <v>44928</v>
      </c>
      <c r="AJ179" s="62">
        <v>45230</v>
      </c>
      <c r="AK179" s="44" t="s">
        <v>438</v>
      </c>
      <c r="AL179" s="43" t="s">
        <v>429</v>
      </c>
      <c r="AM179" s="43" t="s">
        <v>612</v>
      </c>
      <c r="AN179" s="44" t="s">
        <v>711</v>
      </c>
      <c r="AO179" s="43" t="s">
        <v>430</v>
      </c>
      <c r="AP179" s="329" t="s">
        <v>866</v>
      </c>
      <c r="DM179" s="2"/>
    </row>
    <row r="180" spans="1:117" s="1" customFormat="1" ht="60">
      <c r="A180" s="106" t="s">
        <v>40</v>
      </c>
      <c r="B180" s="107" t="s">
        <v>203</v>
      </c>
      <c r="C180" s="107">
        <v>424</v>
      </c>
      <c r="D180" s="248"/>
      <c r="E180" s="274"/>
      <c r="F180" s="106" t="s">
        <v>659</v>
      </c>
      <c r="G180" s="108" t="s">
        <v>865</v>
      </c>
      <c r="H180" s="109">
        <v>0.2</v>
      </c>
      <c r="I180" s="244"/>
      <c r="J180" s="109">
        <v>0.1</v>
      </c>
      <c r="K180" s="109"/>
      <c r="L180" s="109">
        <v>0.1</v>
      </c>
      <c r="M180" s="109"/>
      <c r="N180" s="109">
        <v>0.1</v>
      </c>
      <c r="O180" s="109"/>
      <c r="P180" s="109">
        <v>0.1</v>
      </c>
      <c r="Q180" s="109"/>
      <c r="R180" s="109">
        <v>0.1</v>
      </c>
      <c r="S180" s="109"/>
      <c r="T180" s="109">
        <v>0.1</v>
      </c>
      <c r="U180" s="109"/>
      <c r="V180" s="109">
        <v>0.1</v>
      </c>
      <c r="W180" s="109"/>
      <c r="X180" s="109">
        <v>0.1</v>
      </c>
      <c r="Y180" s="109"/>
      <c r="Z180" s="109">
        <v>0.1</v>
      </c>
      <c r="AA180" s="109"/>
      <c r="AB180" s="109">
        <v>0.1</v>
      </c>
      <c r="AC180" s="109"/>
      <c r="AD180" s="109"/>
      <c r="AE180" s="109"/>
      <c r="AF180" s="109"/>
      <c r="AG180" s="109"/>
      <c r="AH180" s="109">
        <f t="shared" si="9"/>
        <v>0.99999999999999989</v>
      </c>
      <c r="AI180" s="124">
        <v>44928</v>
      </c>
      <c r="AJ180" s="124">
        <v>45230</v>
      </c>
      <c r="AK180" s="108" t="s">
        <v>438</v>
      </c>
      <c r="AL180" s="106" t="s">
        <v>429</v>
      </c>
      <c r="AM180" s="106" t="s">
        <v>612</v>
      </c>
      <c r="AN180" s="108" t="s">
        <v>711</v>
      </c>
      <c r="AO180" s="106" t="s">
        <v>430</v>
      </c>
      <c r="AP180" s="330"/>
      <c r="DM180" s="2"/>
    </row>
    <row r="181" spans="1:117" s="1" customFormat="1" ht="75" hidden="1">
      <c r="A181" s="43" t="s">
        <v>40</v>
      </c>
      <c r="B181" s="60" t="s">
        <v>203</v>
      </c>
      <c r="C181" s="60">
        <v>424</v>
      </c>
      <c r="D181" s="249"/>
      <c r="E181" s="274"/>
      <c r="F181" s="43" t="s">
        <v>659</v>
      </c>
      <c r="G181" s="44" t="s">
        <v>439</v>
      </c>
      <c r="H181" s="31">
        <v>0.05</v>
      </c>
      <c r="I181" s="245"/>
      <c r="J181" s="31"/>
      <c r="K181" s="31"/>
      <c r="L181" s="31"/>
      <c r="M181" s="31"/>
      <c r="N181" s="31"/>
      <c r="O181" s="31"/>
      <c r="P181" s="31"/>
      <c r="Q181" s="31"/>
      <c r="R181" s="31">
        <v>0.2</v>
      </c>
      <c r="S181" s="31"/>
      <c r="T181" s="31">
        <v>0.2</v>
      </c>
      <c r="U181" s="31"/>
      <c r="V181" s="31">
        <v>0.2</v>
      </c>
      <c r="W181" s="31"/>
      <c r="X181" s="31">
        <v>0.2</v>
      </c>
      <c r="Y181" s="31"/>
      <c r="Z181" s="31">
        <v>0.2</v>
      </c>
      <c r="AA181" s="31"/>
      <c r="AB181" s="31"/>
      <c r="AC181" s="31"/>
      <c r="AD181" s="31"/>
      <c r="AE181" s="31"/>
      <c r="AF181" s="31"/>
      <c r="AG181" s="31"/>
      <c r="AH181" s="31">
        <f t="shared" si="9"/>
        <v>1</v>
      </c>
      <c r="AI181" s="62">
        <v>45047</v>
      </c>
      <c r="AJ181" s="62">
        <v>45199</v>
      </c>
      <c r="AK181" s="44" t="s">
        <v>440</v>
      </c>
      <c r="AL181" s="43" t="s">
        <v>429</v>
      </c>
      <c r="AM181" s="43" t="s">
        <v>612</v>
      </c>
      <c r="AN181" s="44" t="s">
        <v>711</v>
      </c>
      <c r="AO181" s="43" t="s">
        <v>430</v>
      </c>
      <c r="AP181" s="43"/>
      <c r="DM181" s="2"/>
    </row>
    <row r="182" spans="1:117" s="1" customFormat="1" ht="60" hidden="1">
      <c r="A182" s="43" t="s">
        <v>40</v>
      </c>
      <c r="B182" s="60" t="s">
        <v>203</v>
      </c>
      <c r="C182" s="60">
        <v>424</v>
      </c>
      <c r="D182" s="248">
        <v>1200</v>
      </c>
      <c r="E182" s="274"/>
      <c r="F182" s="43" t="s">
        <v>661</v>
      </c>
      <c r="G182" s="44" t="s">
        <v>441</v>
      </c>
      <c r="H182" s="31">
        <v>0.2</v>
      </c>
      <c r="I182" s="244">
        <f>+H182+H183+H184+H185</f>
        <v>1</v>
      </c>
      <c r="J182" s="31"/>
      <c r="K182" s="31"/>
      <c r="L182" s="31"/>
      <c r="M182" s="31"/>
      <c r="N182" s="161">
        <v>0.12</v>
      </c>
      <c r="O182" s="161"/>
      <c r="P182" s="161">
        <v>0.12</v>
      </c>
      <c r="Q182" s="161"/>
      <c r="R182" s="161">
        <v>0.12</v>
      </c>
      <c r="S182" s="161"/>
      <c r="T182" s="161">
        <v>0.12</v>
      </c>
      <c r="U182" s="161"/>
      <c r="V182" s="161">
        <v>0.12</v>
      </c>
      <c r="W182" s="161"/>
      <c r="X182" s="161">
        <v>0.1</v>
      </c>
      <c r="Y182" s="161"/>
      <c r="Z182" s="161">
        <v>0.1</v>
      </c>
      <c r="AA182" s="161"/>
      <c r="AB182" s="161">
        <v>0.2</v>
      </c>
      <c r="AC182" s="161"/>
      <c r="AD182" s="161"/>
      <c r="AE182" s="161"/>
      <c r="AF182" s="161"/>
      <c r="AG182" s="161"/>
      <c r="AH182" s="161">
        <f t="shared" si="9"/>
        <v>1</v>
      </c>
      <c r="AI182" s="168">
        <v>44986</v>
      </c>
      <c r="AJ182" s="168">
        <v>45230</v>
      </c>
      <c r="AK182" s="44" t="s">
        <v>440</v>
      </c>
      <c r="AL182" s="43" t="s">
        <v>429</v>
      </c>
      <c r="AM182" s="43" t="s">
        <v>612</v>
      </c>
      <c r="AN182" s="44" t="s">
        <v>711</v>
      </c>
      <c r="AO182" s="43" t="s">
        <v>430</v>
      </c>
      <c r="AP182" s="43"/>
      <c r="DM182" s="2"/>
    </row>
    <row r="183" spans="1:117" s="1" customFormat="1" ht="120" hidden="1">
      <c r="A183" s="43" t="s">
        <v>40</v>
      </c>
      <c r="B183" s="60" t="s">
        <v>203</v>
      </c>
      <c r="C183" s="60">
        <v>424</v>
      </c>
      <c r="D183" s="248"/>
      <c r="E183" s="274"/>
      <c r="F183" s="43" t="s">
        <v>661</v>
      </c>
      <c r="G183" s="44" t="s">
        <v>442</v>
      </c>
      <c r="H183" s="31">
        <v>0.3</v>
      </c>
      <c r="I183" s="244"/>
      <c r="J183" s="31"/>
      <c r="K183" s="31"/>
      <c r="L183" s="31"/>
      <c r="M183" s="31"/>
      <c r="N183" s="161">
        <v>0.1</v>
      </c>
      <c r="O183" s="161"/>
      <c r="P183" s="161">
        <v>0.2</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 t="shared" si="9"/>
        <v>1</v>
      </c>
      <c r="AI183" s="168">
        <v>44986</v>
      </c>
      <c r="AJ183" s="168">
        <v>45230</v>
      </c>
      <c r="AK183" s="44" t="s">
        <v>434</v>
      </c>
      <c r="AL183" s="43" t="s">
        <v>429</v>
      </c>
      <c r="AM183" s="43" t="s">
        <v>612</v>
      </c>
      <c r="AN183" s="44" t="s">
        <v>711</v>
      </c>
      <c r="AO183" s="43" t="s">
        <v>430</v>
      </c>
      <c r="AP183" s="43"/>
      <c r="DM183" s="2"/>
    </row>
    <row r="184" spans="1:117" s="1" customFormat="1" ht="134.25" hidden="1" customHeight="1">
      <c r="A184" s="43" t="s">
        <v>40</v>
      </c>
      <c r="B184" s="60" t="s">
        <v>203</v>
      </c>
      <c r="C184" s="60">
        <v>424</v>
      </c>
      <c r="D184" s="248"/>
      <c r="E184" s="274"/>
      <c r="F184" s="43" t="s">
        <v>661</v>
      </c>
      <c r="G184" s="44" t="s">
        <v>443</v>
      </c>
      <c r="H184" s="31">
        <v>0.4</v>
      </c>
      <c r="I184" s="244"/>
      <c r="J184" s="31"/>
      <c r="K184" s="31"/>
      <c r="L184" s="31"/>
      <c r="M184" s="31"/>
      <c r="N184" s="161">
        <v>0.15</v>
      </c>
      <c r="O184" s="161"/>
      <c r="P184" s="161">
        <v>0.15</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9"/>
        <v>1</v>
      </c>
      <c r="AI184" s="168">
        <v>44986</v>
      </c>
      <c r="AJ184" s="168">
        <v>45230</v>
      </c>
      <c r="AK184" s="44" t="s">
        <v>444</v>
      </c>
      <c r="AL184" s="43" t="s">
        <v>429</v>
      </c>
      <c r="AM184" s="43" t="s">
        <v>612</v>
      </c>
      <c r="AN184" s="44" t="s">
        <v>711</v>
      </c>
      <c r="AO184" s="43" t="s">
        <v>430</v>
      </c>
      <c r="AP184" s="43"/>
      <c r="DM184" s="2"/>
    </row>
    <row r="185" spans="1:117" s="1" customFormat="1" ht="60" hidden="1">
      <c r="A185" s="43" t="s">
        <v>40</v>
      </c>
      <c r="B185" s="60" t="s">
        <v>203</v>
      </c>
      <c r="C185" s="60">
        <v>424</v>
      </c>
      <c r="D185" s="249"/>
      <c r="E185" s="274"/>
      <c r="F185" s="43" t="s">
        <v>661</v>
      </c>
      <c r="G185" s="44" t="s">
        <v>820</v>
      </c>
      <c r="H185" s="31">
        <v>0.1</v>
      </c>
      <c r="I185" s="245"/>
      <c r="J185" s="31"/>
      <c r="K185" s="31"/>
      <c r="L185" s="31"/>
      <c r="M185" s="31"/>
      <c r="N185" s="31"/>
      <c r="O185" s="31"/>
      <c r="P185" s="31"/>
      <c r="Q185" s="31"/>
      <c r="R185" s="31"/>
      <c r="S185" s="31"/>
      <c r="T185" s="31"/>
      <c r="U185" s="31"/>
      <c r="V185" s="31"/>
      <c r="W185" s="31"/>
      <c r="X185" s="161">
        <v>1</v>
      </c>
      <c r="Y185" s="161"/>
      <c r="Z185" s="161"/>
      <c r="AA185" s="161"/>
      <c r="AB185" s="161"/>
      <c r="AC185" s="161"/>
      <c r="AD185" s="161"/>
      <c r="AE185" s="161"/>
      <c r="AF185" s="161"/>
      <c r="AG185" s="161"/>
      <c r="AH185" s="161">
        <f t="shared" si="9"/>
        <v>1</v>
      </c>
      <c r="AI185" s="168">
        <v>45139</v>
      </c>
      <c r="AJ185" s="168">
        <v>45168</v>
      </c>
      <c r="AK185" s="44" t="s">
        <v>438</v>
      </c>
      <c r="AL185" s="43" t="s">
        <v>429</v>
      </c>
      <c r="AM185" s="43" t="s">
        <v>612</v>
      </c>
      <c r="AN185" s="44" t="s">
        <v>711</v>
      </c>
      <c r="AO185" s="43" t="s">
        <v>430</v>
      </c>
      <c r="AP185" s="43"/>
      <c r="DM185" s="2"/>
    </row>
    <row r="186" spans="1:117" s="1" customFormat="1" ht="75" hidden="1">
      <c r="A186" s="43" t="s">
        <v>40</v>
      </c>
      <c r="B186" s="60" t="s">
        <v>203</v>
      </c>
      <c r="C186" s="60">
        <v>424</v>
      </c>
      <c r="D186" s="61" t="s">
        <v>70</v>
      </c>
      <c r="E186" s="61" t="s">
        <v>70</v>
      </c>
      <c r="F186" s="43" t="s">
        <v>446</v>
      </c>
      <c r="G186" s="44" t="s">
        <v>447</v>
      </c>
      <c r="H186" s="89">
        <v>0.1</v>
      </c>
      <c r="I186" s="243">
        <f>+H186+H187+H188+H189+H190+H191+H192+H193</f>
        <v>1</v>
      </c>
      <c r="J186" s="33"/>
      <c r="K186" s="60"/>
      <c r="L186" s="63"/>
      <c r="M186" s="60"/>
      <c r="N186" s="164">
        <v>1</v>
      </c>
      <c r="O186" s="159"/>
      <c r="P186" s="164"/>
      <c r="Q186" s="159"/>
      <c r="R186" s="164"/>
      <c r="S186" s="159"/>
      <c r="T186" s="164"/>
      <c r="U186" s="159"/>
      <c r="V186" s="164"/>
      <c r="W186" s="159"/>
      <c r="X186" s="159"/>
      <c r="Y186" s="159"/>
      <c r="Z186" s="159"/>
      <c r="AA186" s="159"/>
      <c r="AB186" s="159"/>
      <c r="AC186" s="159"/>
      <c r="AD186" s="159"/>
      <c r="AE186" s="159"/>
      <c r="AF186" s="159"/>
      <c r="AG186" s="159"/>
      <c r="AH186" s="161">
        <f t="shared" si="9"/>
        <v>1</v>
      </c>
      <c r="AI186" s="168">
        <v>44986</v>
      </c>
      <c r="AJ186" s="168">
        <v>45015</v>
      </c>
      <c r="AK186" s="44" t="s">
        <v>448</v>
      </c>
      <c r="AL186" s="43" t="s">
        <v>429</v>
      </c>
      <c r="AM186" s="43" t="s">
        <v>612</v>
      </c>
      <c r="AN186" s="44" t="s">
        <v>711</v>
      </c>
      <c r="AO186" s="43" t="s">
        <v>430</v>
      </c>
      <c r="AP186" s="43"/>
      <c r="DM186" s="2"/>
    </row>
    <row r="187" spans="1:117" s="1" customFormat="1" ht="105" hidden="1">
      <c r="A187" s="43" t="s">
        <v>40</v>
      </c>
      <c r="B187" s="60" t="s">
        <v>203</v>
      </c>
      <c r="C187" s="60">
        <v>424</v>
      </c>
      <c r="D187" s="61" t="s">
        <v>70</v>
      </c>
      <c r="E187" s="61" t="s">
        <v>70</v>
      </c>
      <c r="F187" s="43" t="s">
        <v>446</v>
      </c>
      <c r="G187" s="44" t="s">
        <v>449</v>
      </c>
      <c r="H187" s="89">
        <v>0.1</v>
      </c>
      <c r="I187" s="244"/>
      <c r="J187" s="31"/>
      <c r="K187" s="31"/>
      <c r="L187" s="31"/>
      <c r="M187" s="31"/>
      <c r="N187" s="161">
        <v>0.15</v>
      </c>
      <c r="O187" s="161"/>
      <c r="P187" s="161">
        <v>0.15</v>
      </c>
      <c r="Q187" s="161"/>
      <c r="R187" s="161">
        <v>0.12</v>
      </c>
      <c r="S187" s="161"/>
      <c r="T187" s="161">
        <v>0.12</v>
      </c>
      <c r="U187" s="161"/>
      <c r="V187" s="161">
        <v>0.12</v>
      </c>
      <c r="W187" s="161"/>
      <c r="X187" s="161">
        <v>0.12</v>
      </c>
      <c r="Y187" s="161"/>
      <c r="Z187" s="161">
        <v>0.12</v>
      </c>
      <c r="AA187" s="161"/>
      <c r="AB187" s="161">
        <v>0.1</v>
      </c>
      <c r="AC187" s="161"/>
      <c r="AD187" s="161"/>
      <c r="AE187" s="161"/>
      <c r="AF187" s="161"/>
      <c r="AG187" s="161"/>
      <c r="AH187" s="161">
        <f>+J187+L187+N187+P187+R187+T187+V187+X187+Z187+AB187+AD187+AF187</f>
        <v>1</v>
      </c>
      <c r="AI187" s="168">
        <v>44986</v>
      </c>
      <c r="AJ187" s="168">
        <v>45230</v>
      </c>
      <c r="AK187" s="44" t="s">
        <v>450</v>
      </c>
      <c r="AL187" s="43" t="s">
        <v>429</v>
      </c>
      <c r="AM187" s="43" t="s">
        <v>612</v>
      </c>
      <c r="AN187" s="44" t="s">
        <v>711</v>
      </c>
      <c r="AO187" s="43" t="s">
        <v>430</v>
      </c>
      <c r="AP187" s="43"/>
      <c r="DM187" s="2"/>
    </row>
    <row r="188" spans="1:117" s="1" customFormat="1" ht="60" hidden="1">
      <c r="A188" s="43" t="s">
        <v>40</v>
      </c>
      <c r="B188" s="60" t="s">
        <v>203</v>
      </c>
      <c r="C188" s="60">
        <v>424</v>
      </c>
      <c r="D188" s="61" t="s">
        <v>70</v>
      </c>
      <c r="E188" s="61" t="s">
        <v>70</v>
      </c>
      <c r="F188" s="43" t="s">
        <v>446</v>
      </c>
      <c r="G188" s="44" t="s">
        <v>451</v>
      </c>
      <c r="H188" s="89">
        <v>0.1</v>
      </c>
      <c r="I188" s="244"/>
      <c r="J188" s="78">
        <v>0.08</v>
      </c>
      <c r="K188" s="78" t="s">
        <v>127</v>
      </c>
      <c r="L188" s="78">
        <v>0.08</v>
      </c>
      <c r="M188" s="78" t="s">
        <v>127</v>
      </c>
      <c r="N188" s="78">
        <v>0.08</v>
      </c>
      <c r="O188" s="78" t="s">
        <v>127</v>
      </c>
      <c r="P188" s="78">
        <v>0.08</v>
      </c>
      <c r="Q188" s="78" t="s">
        <v>127</v>
      </c>
      <c r="R188" s="78">
        <v>0.08</v>
      </c>
      <c r="S188" s="78" t="s">
        <v>127</v>
      </c>
      <c r="T188" s="78">
        <v>0.08</v>
      </c>
      <c r="U188" s="78" t="s">
        <v>127</v>
      </c>
      <c r="V188" s="78">
        <v>0.08</v>
      </c>
      <c r="W188" s="78" t="s">
        <v>127</v>
      </c>
      <c r="X188" s="78">
        <v>0.08</v>
      </c>
      <c r="Y188" s="78" t="s">
        <v>127</v>
      </c>
      <c r="Z188" s="78">
        <v>0.09</v>
      </c>
      <c r="AA188" s="78" t="s">
        <v>127</v>
      </c>
      <c r="AB188" s="78">
        <v>0.09</v>
      </c>
      <c r="AC188" s="78" t="s">
        <v>127</v>
      </c>
      <c r="AD188" s="78">
        <v>0.09</v>
      </c>
      <c r="AE188" s="78" t="s">
        <v>127</v>
      </c>
      <c r="AF188" s="78">
        <v>0.09</v>
      </c>
      <c r="AG188" s="78" t="s">
        <v>127</v>
      </c>
      <c r="AH188" s="31">
        <f t="shared" si="9"/>
        <v>0.99999999999999989</v>
      </c>
      <c r="AI188" s="62">
        <v>44927</v>
      </c>
      <c r="AJ188" s="62">
        <v>45291</v>
      </c>
      <c r="AK188" s="44" t="s">
        <v>452</v>
      </c>
      <c r="AL188" s="43" t="s">
        <v>429</v>
      </c>
      <c r="AM188" s="43" t="s">
        <v>612</v>
      </c>
      <c r="AN188" s="44" t="s">
        <v>711</v>
      </c>
      <c r="AO188" s="43" t="s">
        <v>430</v>
      </c>
      <c r="AP188" s="43"/>
      <c r="DM188" s="2"/>
    </row>
    <row r="189" spans="1:117" s="1" customFormat="1" ht="60" hidden="1">
      <c r="A189" s="43" t="s">
        <v>40</v>
      </c>
      <c r="B189" s="60" t="s">
        <v>203</v>
      </c>
      <c r="C189" s="60">
        <v>424</v>
      </c>
      <c r="D189" s="61" t="s">
        <v>70</v>
      </c>
      <c r="E189" s="61" t="s">
        <v>70</v>
      </c>
      <c r="F189" s="43" t="s">
        <v>446</v>
      </c>
      <c r="G189" s="44" t="s">
        <v>453</v>
      </c>
      <c r="H189" s="89">
        <v>0.1</v>
      </c>
      <c r="I189" s="244"/>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9"/>
        <v>1</v>
      </c>
      <c r="AI189" s="62">
        <v>45231</v>
      </c>
      <c r="AJ189" s="62">
        <v>45260</v>
      </c>
      <c r="AK189" s="44" t="s">
        <v>454</v>
      </c>
      <c r="AL189" s="43" t="s">
        <v>429</v>
      </c>
      <c r="AM189" s="43" t="s">
        <v>612</v>
      </c>
      <c r="AN189" s="44" t="s">
        <v>711</v>
      </c>
      <c r="AO189" s="43" t="s">
        <v>430</v>
      </c>
      <c r="AP189" s="43"/>
      <c r="DM189" s="2"/>
    </row>
    <row r="190" spans="1:117" s="1" customFormat="1" ht="60" hidden="1">
      <c r="A190" s="43" t="s">
        <v>40</v>
      </c>
      <c r="B190" s="60" t="s">
        <v>203</v>
      </c>
      <c r="C190" s="60">
        <v>424</v>
      </c>
      <c r="D190" s="61" t="s">
        <v>70</v>
      </c>
      <c r="E190" s="61" t="s">
        <v>70</v>
      </c>
      <c r="F190" s="43" t="s">
        <v>446</v>
      </c>
      <c r="G190" s="44" t="s">
        <v>455</v>
      </c>
      <c r="H190" s="89">
        <v>0.1</v>
      </c>
      <c r="I190" s="244"/>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9"/>
        <v>1</v>
      </c>
      <c r="AI190" s="62">
        <v>45231</v>
      </c>
      <c r="AJ190" s="62">
        <v>45260</v>
      </c>
      <c r="AK190" s="44" t="s">
        <v>454</v>
      </c>
      <c r="AL190" s="43" t="s">
        <v>429</v>
      </c>
      <c r="AM190" s="43" t="s">
        <v>612</v>
      </c>
      <c r="AN190" s="44" t="s">
        <v>711</v>
      </c>
      <c r="AO190" s="43" t="s">
        <v>430</v>
      </c>
      <c r="AP190" s="43"/>
      <c r="DM190" s="2"/>
    </row>
    <row r="191" spans="1:117" s="1" customFormat="1" ht="108.75" hidden="1" customHeight="1">
      <c r="A191" s="43" t="s">
        <v>40</v>
      </c>
      <c r="B191" s="60" t="s">
        <v>203</v>
      </c>
      <c r="C191" s="60">
        <v>424</v>
      </c>
      <c r="D191" s="61" t="s">
        <v>70</v>
      </c>
      <c r="E191" s="61" t="s">
        <v>70</v>
      </c>
      <c r="F191" s="43" t="s">
        <v>446</v>
      </c>
      <c r="G191" s="44" t="s">
        <v>456</v>
      </c>
      <c r="H191" s="89">
        <v>0.1</v>
      </c>
      <c r="I191" s="244"/>
      <c r="J191" s="31"/>
      <c r="K191" s="31"/>
      <c r="L191" s="31">
        <v>0.15</v>
      </c>
      <c r="M191" s="31"/>
      <c r="N191" s="31">
        <v>0.25</v>
      </c>
      <c r="O191" s="31"/>
      <c r="P191" s="31"/>
      <c r="Q191" s="31"/>
      <c r="R191" s="31">
        <v>0.1</v>
      </c>
      <c r="S191" s="31"/>
      <c r="T191" s="31">
        <v>0.1</v>
      </c>
      <c r="U191" s="31"/>
      <c r="V191" s="31">
        <v>0.1</v>
      </c>
      <c r="W191" s="31"/>
      <c r="X191" s="31">
        <v>0.1</v>
      </c>
      <c r="Y191" s="31"/>
      <c r="Z191" s="31">
        <v>0.05</v>
      </c>
      <c r="AA191" s="31"/>
      <c r="AB191" s="31">
        <v>0.05</v>
      </c>
      <c r="AC191" s="31"/>
      <c r="AD191" s="31">
        <v>0.05</v>
      </c>
      <c r="AE191" s="31"/>
      <c r="AF191" s="31">
        <v>0.05</v>
      </c>
      <c r="AG191" s="31"/>
      <c r="AH191" s="31">
        <f t="shared" si="9"/>
        <v>1</v>
      </c>
      <c r="AI191" s="62">
        <v>44958</v>
      </c>
      <c r="AJ191" s="62">
        <v>45291</v>
      </c>
      <c r="AK191" s="44" t="s">
        <v>844</v>
      </c>
      <c r="AL191" s="43" t="s">
        <v>429</v>
      </c>
      <c r="AM191" s="43" t="s">
        <v>612</v>
      </c>
      <c r="AN191" s="44" t="s">
        <v>711</v>
      </c>
      <c r="AO191" s="43" t="s">
        <v>430</v>
      </c>
      <c r="AP191" s="43"/>
      <c r="DM191" s="2"/>
    </row>
    <row r="192" spans="1:117" s="175" customFormat="1" ht="183" hidden="1" customHeight="1">
      <c r="A192" s="158" t="s">
        <v>40</v>
      </c>
      <c r="B192" s="159" t="s">
        <v>203</v>
      </c>
      <c r="C192" s="159">
        <v>424</v>
      </c>
      <c r="D192" s="173" t="s">
        <v>70</v>
      </c>
      <c r="E192" s="173" t="s">
        <v>70</v>
      </c>
      <c r="F192" s="158" t="s">
        <v>446</v>
      </c>
      <c r="G192" s="158" t="s">
        <v>831</v>
      </c>
      <c r="H192" s="174">
        <v>0.1</v>
      </c>
      <c r="I192" s="244"/>
      <c r="J192" s="161"/>
      <c r="K192" s="161"/>
      <c r="L192" s="161"/>
      <c r="M192" s="161"/>
      <c r="N192" s="161">
        <v>0.1</v>
      </c>
      <c r="O192" s="161"/>
      <c r="P192" s="161">
        <v>0.1</v>
      </c>
      <c r="Q192" s="161"/>
      <c r="R192" s="161">
        <v>0.1</v>
      </c>
      <c r="S192" s="161"/>
      <c r="T192" s="161">
        <v>0.1</v>
      </c>
      <c r="U192" s="161"/>
      <c r="V192" s="161">
        <v>0.1</v>
      </c>
      <c r="W192" s="161"/>
      <c r="X192" s="161">
        <v>0.1</v>
      </c>
      <c r="Y192" s="161"/>
      <c r="Z192" s="161">
        <v>0.1</v>
      </c>
      <c r="AA192" s="161"/>
      <c r="AB192" s="161">
        <v>0.1</v>
      </c>
      <c r="AC192" s="161"/>
      <c r="AD192" s="161">
        <v>0.1</v>
      </c>
      <c r="AE192" s="161"/>
      <c r="AF192" s="161">
        <v>0.1</v>
      </c>
      <c r="AG192" s="161"/>
      <c r="AH192" s="161">
        <f t="shared" si="9"/>
        <v>0.99999999999999989</v>
      </c>
      <c r="AI192" s="168">
        <v>44986</v>
      </c>
      <c r="AJ192" s="168">
        <v>45275</v>
      </c>
      <c r="AK192" s="160" t="s">
        <v>458</v>
      </c>
      <c r="AL192" s="158" t="s">
        <v>429</v>
      </c>
      <c r="AM192" s="158" t="s">
        <v>612</v>
      </c>
      <c r="AN192" s="160" t="s">
        <v>711</v>
      </c>
      <c r="AO192" s="158" t="s">
        <v>430</v>
      </c>
      <c r="AP192" s="158"/>
    </row>
    <row r="193" spans="1:117" s="1" customFormat="1" ht="60" hidden="1">
      <c r="A193" s="43" t="s">
        <v>40</v>
      </c>
      <c r="B193" s="60" t="s">
        <v>203</v>
      </c>
      <c r="C193" s="60">
        <v>424</v>
      </c>
      <c r="D193" s="61" t="s">
        <v>70</v>
      </c>
      <c r="E193" s="61" t="s">
        <v>70</v>
      </c>
      <c r="F193" s="43" t="s">
        <v>446</v>
      </c>
      <c r="G193" s="43" t="s">
        <v>459</v>
      </c>
      <c r="H193" s="89">
        <v>0.3</v>
      </c>
      <c r="I193" s="245"/>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9"/>
        <v>0.99999999999999989</v>
      </c>
      <c r="AI193" s="62">
        <v>44986</v>
      </c>
      <c r="AJ193" s="62">
        <v>45272</v>
      </c>
      <c r="AK193" s="44" t="s">
        <v>460</v>
      </c>
      <c r="AL193" s="43" t="s">
        <v>429</v>
      </c>
      <c r="AM193" s="43" t="s">
        <v>612</v>
      </c>
      <c r="AN193" s="44" t="s">
        <v>711</v>
      </c>
      <c r="AO193" s="43" t="s">
        <v>430</v>
      </c>
      <c r="AP193" s="43"/>
      <c r="DM193" s="2"/>
    </row>
    <row r="194" spans="1:117" s="1" customFormat="1" ht="60" hidden="1">
      <c r="A194" s="43" t="s">
        <v>40</v>
      </c>
      <c r="B194" s="60" t="s">
        <v>203</v>
      </c>
      <c r="C194" s="60">
        <v>424</v>
      </c>
      <c r="D194" s="60" t="s">
        <v>70</v>
      </c>
      <c r="E194" s="60" t="s">
        <v>70</v>
      </c>
      <c r="F194" s="43" t="s">
        <v>446</v>
      </c>
      <c r="G194" s="43" t="s">
        <v>850</v>
      </c>
      <c r="H194" s="89">
        <v>1</v>
      </c>
      <c r="I194" s="63">
        <f>+H194</f>
        <v>1</v>
      </c>
      <c r="J194" s="60"/>
      <c r="K194" s="60"/>
      <c r="L194" s="60"/>
      <c r="M194" s="60"/>
      <c r="N194" s="60"/>
      <c r="O194" s="60"/>
      <c r="P194" s="63"/>
      <c r="Q194" s="60"/>
      <c r="R194" s="60"/>
      <c r="S194" s="60"/>
      <c r="T194" s="60"/>
      <c r="U194" s="60"/>
      <c r="V194" s="63"/>
      <c r="W194" s="60"/>
      <c r="X194" s="63">
        <v>0.5</v>
      </c>
      <c r="Y194" s="60"/>
      <c r="Z194" s="60"/>
      <c r="AA194" s="60"/>
      <c r="AB194" s="63"/>
      <c r="AC194" s="60"/>
      <c r="AD194" s="60"/>
      <c r="AE194" s="60"/>
      <c r="AF194" s="63">
        <v>0.5</v>
      </c>
      <c r="AG194" s="60"/>
      <c r="AH194" s="31">
        <f>+J194+L194+N194+P194+R194+T194+V194+X194+Z194+AB194+AD194+AF194</f>
        <v>1</v>
      </c>
      <c r="AI194" s="64">
        <v>45017</v>
      </c>
      <c r="AJ194" s="64">
        <v>45291</v>
      </c>
      <c r="AK194" s="43" t="s">
        <v>846</v>
      </c>
      <c r="AL194" s="43" t="s">
        <v>429</v>
      </c>
      <c r="AM194" s="43" t="s">
        <v>612</v>
      </c>
      <c r="AN194" s="44" t="s">
        <v>711</v>
      </c>
      <c r="AO194" s="43" t="s">
        <v>430</v>
      </c>
      <c r="AP194" s="43"/>
      <c r="DM194" s="2"/>
    </row>
    <row r="195" spans="1:117" s="36" customFormat="1" ht="134.25" hidden="1" customHeight="1">
      <c r="A195" s="43" t="s">
        <v>40</v>
      </c>
      <c r="B195" s="60" t="s">
        <v>203</v>
      </c>
      <c r="C195" s="60">
        <v>424</v>
      </c>
      <c r="D195" s="247">
        <v>130</v>
      </c>
      <c r="E195" s="270">
        <v>3691930000</v>
      </c>
      <c r="F195" s="43" t="s">
        <v>662</v>
      </c>
      <c r="G195" s="44" t="s">
        <v>461</v>
      </c>
      <c r="H195" s="31">
        <v>0.1</v>
      </c>
      <c r="I195" s="261">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c r="AP195" s="25"/>
    </row>
    <row r="196" spans="1:117" s="36" customFormat="1" ht="121.5" hidden="1" customHeight="1">
      <c r="A196" s="43" t="s">
        <v>40</v>
      </c>
      <c r="B196" s="60" t="s">
        <v>203</v>
      </c>
      <c r="C196" s="60">
        <v>424</v>
      </c>
      <c r="D196" s="248"/>
      <c r="E196" s="271"/>
      <c r="F196" s="43" t="s">
        <v>662</v>
      </c>
      <c r="G196" s="44" t="s">
        <v>466</v>
      </c>
      <c r="H196" s="31">
        <v>0.2</v>
      </c>
      <c r="I196" s="262"/>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2">SUM(J196+L196+N196+P196+R196+T196+V196+X196+Z196+AB196+AD196+AF196)</f>
        <v>1</v>
      </c>
      <c r="AI196" s="64">
        <v>45017</v>
      </c>
      <c r="AJ196" s="64">
        <v>45107</v>
      </c>
      <c r="AK196" s="44" t="s">
        <v>467</v>
      </c>
      <c r="AL196" s="43" t="s">
        <v>463</v>
      </c>
      <c r="AM196" s="44" t="s">
        <v>464</v>
      </c>
      <c r="AN196" s="25" t="s">
        <v>465</v>
      </c>
      <c r="AO196" s="25" t="s">
        <v>785</v>
      </c>
      <c r="AP196" s="25"/>
    </row>
    <row r="197" spans="1:117" s="36" customFormat="1" ht="126" hidden="1" customHeight="1">
      <c r="A197" s="43" t="s">
        <v>40</v>
      </c>
      <c r="B197" s="60" t="s">
        <v>203</v>
      </c>
      <c r="C197" s="60">
        <v>424</v>
      </c>
      <c r="D197" s="248"/>
      <c r="E197" s="271"/>
      <c r="F197" s="43" t="s">
        <v>662</v>
      </c>
      <c r="G197" s="44" t="s">
        <v>468</v>
      </c>
      <c r="H197" s="31">
        <v>0.2</v>
      </c>
      <c r="I197" s="262"/>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2"/>
        <v>1</v>
      </c>
      <c r="AI197" s="64">
        <v>45078</v>
      </c>
      <c r="AJ197" s="64">
        <v>45138</v>
      </c>
      <c r="AK197" s="44" t="s">
        <v>469</v>
      </c>
      <c r="AL197" s="43" t="s">
        <v>463</v>
      </c>
      <c r="AM197" s="44" t="s">
        <v>464</v>
      </c>
      <c r="AN197" s="25" t="s">
        <v>465</v>
      </c>
      <c r="AO197" s="25" t="s">
        <v>785</v>
      </c>
      <c r="AP197" s="25"/>
    </row>
    <row r="198" spans="1:117" s="36" customFormat="1" ht="120.75" hidden="1" customHeight="1">
      <c r="A198" s="43" t="s">
        <v>40</v>
      </c>
      <c r="B198" s="60" t="s">
        <v>203</v>
      </c>
      <c r="C198" s="60">
        <v>424</v>
      </c>
      <c r="D198" s="248"/>
      <c r="E198" s="271"/>
      <c r="F198" s="43" t="s">
        <v>662</v>
      </c>
      <c r="G198" s="44" t="s">
        <v>470</v>
      </c>
      <c r="H198" s="31">
        <v>0.25</v>
      </c>
      <c r="I198" s="262"/>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2"/>
        <v>1</v>
      </c>
      <c r="AI198" s="64">
        <v>45078</v>
      </c>
      <c r="AJ198" s="64">
        <v>45199</v>
      </c>
      <c r="AK198" s="44" t="s">
        <v>471</v>
      </c>
      <c r="AL198" s="43" t="s">
        <v>463</v>
      </c>
      <c r="AM198" s="44" t="s">
        <v>464</v>
      </c>
      <c r="AN198" s="25" t="s">
        <v>465</v>
      </c>
      <c r="AO198" s="25" t="s">
        <v>785</v>
      </c>
      <c r="AP198" s="25"/>
    </row>
    <row r="199" spans="1:117" s="36" customFormat="1" ht="119.25" hidden="1" customHeight="1">
      <c r="A199" s="43" t="s">
        <v>40</v>
      </c>
      <c r="B199" s="60" t="s">
        <v>203</v>
      </c>
      <c r="C199" s="60">
        <v>424</v>
      </c>
      <c r="D199" s="248"/>
      <c r="E199" s="271"/>
      <c r="F199" s="43" t="s">
        <v>662</v>
      </c>
      <c r="G199" s="44" t="s">
        <v>472</v>
      </c>
      <c r="H199" s="31">
        <v>0.2</v>
      </c>
      <c r="I199" s="262"/>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2"/>
        <v>1</v>
      </c>
      <c r="AI199" s="64">
        <v>45139</v>
      </c>
      <c r="AJ199" s="64">
        <v>45260</v>
      </c>
      <c r="AK199" s="44" t="s">
        <v>473</v>
      </c>
      <c r="AL199" s="43" t="s">
        <v>463</v>
      </c>
      <c r="AM199" s="44" t="s">
        <v>464</v>
      </c>
      <c r="AN199" s="25" t="s">
        <v>465</v>
      </c>
      <c r="AO199" s="25" t="s">
        <v>785</v>
      </c>
      <c r="AP199" s="25"/>
    </row>
    <row r="200" spans="1:117" s="36" customFormat="1" ht="134.25" hidden="1" customHeight="1">
      <c r="A200" s="43" t="s">
        <v>40</v>
      </c>
      <c r="B200" s="60" t="s">
        <v>203</v>
      </c>
      <c r="C200" s="60">
        <v>424</v>
      </c>
      <c r="D200" s="249"/>
      <c r="E200" s="271"/>
      <c r="F200" s="43" t="s">
        <v>662</v>
      </c>
      <c r="G200" s="44" t="s">
        <v>474</v>
      </c>
      <c r="H200" s="31">
        <v>0.05</v>
      </c>
      <c r="I200" s="263"/>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c r="AP200" s="25"/>
    </row>
    <row r="201" spans="1:117" s="36" customFormat="1" ht="90.75" hidden="1">
      <c r="A201" s="43" t="s">
        <v>40</v>
      </c>
      <c r="B201" s="60" t="s">
        <v>203</v>
      </c>
      <c r="C201" s="60">
        <v>424</v>
      </c>
      <c r="D201" s="247">
        <v>183</v>
      </c>
      <c r="E201" s="271"/>
      <c r="F201" s="43" t="s">
        <v>662</v>
      </c>
      <c r="G201" s="44" t="s">
        <v>476</v>
      </c>
      <c r="H201" s="31">
        <v>0.2</v>
      </c>
      <c r="I201" s="261">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c r="AP201" s="25"/>
    </row>
    <row r="202" spans="1:117" s="36" customFormat="1" ht="90.75" hidden="1">
      <c r="A202" s="43" t="s">
        <v>40</v>
      </c>
      <c r="B202" s="60" t="s">
        <v>203</v>
      </c>
      <c r="C202" s="60">
        <v>424</v>
      </c>
      <c r="D202" s="248"/>
      <c r="E202" s="271"/>
      <c r="F202" s="43" t="s">
        <v>662</v>
      </c>
      <c r="G202" s="44" t="s">
        <v>477</v>
      </c>
      <c r="H202" s="31">
        <v>0.05</v>
      </c>
      <c r="I202" s="248"/>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c r="AP202" s="25"/>
    </row>
    <row r="203" spans="1:117" s="36" customFormat="1" ht="90.75" hidden="1">
      <c r="A203" s="43" t="s">
        <v>40</v>
      </c>
      <c r="B203" s="60" t="s">
        <v>203</v>
      </c>
      <c r="C203" s="60">
        <v>424</v>
      </c>
      <c r="D203" s="248"/>
      <c r="E203" s="271"/>
      <c r="F203" s="43" t="s">
        <v>662</v>
      </c>
      <c r="G203" s="44" t="s">
        <v>478</v>
      </c>
      <c r="H203" s="31">
        <v>0.25</v>
      </c>
      <c r="I203" s="248"/>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2"/>
        <v>1</v>
      </c>
      <c r="AI203" s="64">
        <v>45078</v>
      </c>
      <c r="AJ203" s="64">
        <v>45138</v>
      </c>
      <c r="AK203" s="44" t="s">
        <v>469</v>
      </c>
      <c r="AL203" s="43" t="s">
        <v>463</v>
      </c>
      <c r="AM203" s="44" t="s">
        <v>464</v>
      </c>
      <c r="AN203" s="25" t="s">
        <v>465</v>
      </c>
      <c r="AO203" s="25" t="s">
        <v>785</v>
      </c>
      <c r="AP203" s="25"/>
    </row>
    <row r="204" spans="1:117" s="36" customFormat="1" ht="135" hidden="1">
      <c r="A204" s="43" t="s">
        <v>40</v>
      </c>
      <c r="B204" s="60" t="s">
        <v>203</v>
      </c>
      <c r="C204" s="60">
        <v>424</v>
      </c>
      <c r="D204" s="248"/>
      <c r="E204" s="271"/>
      <c r="F204" s="43" t="s">
        <v>662</v>
      </c>
      <c r="G204" s="44" t="s">
        <v>479</v>
      </c>
      <c r="H204" s="31">
        <v>0.25</v>
      </c>
      <c r="I204" s="248"/>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c r="AP204" s="25"/>
    </row>
    <row r="205" spans="1:117" s="36" customFormat="1" ht="90.75" hidden="1">
      <c r="A205" s="43" t="s">
        <v>40</v>
      </c>
      <c r="B205" s="60" t="s">
        <v>203</v>
      </c>
      <c r="C205" s="60">
        <v>424</v>
      </c>
      <c r="D205" s="248"/>
      <c r="E205" s="271"/>
      <c r="F205" s="43" t="s">
        <v>662</v>
      </c>
      <c r="G205" s="44" t="s">
        <v>481</v>
      </c>
      <c r="H205" s="31">
        <v>0.2</v>
      </c>
      <c r="I205" s="248"/>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c r="AP205" s="25"/>
    </row>
    <row r="206" spans="1:117" s="36" customFormat="1" ht="90.75" hidden="1">
      <c r="A206" s="43" t="s">
        <v>40</v>
      </c>
      <c r="B206" s="60" t="s">
        <v>203</v>
      </c>
      <c r="C206" s="60">
        <v>424</v>
      </c>
      <c r="D206" s="249"/>
      <c r="E206" s="272"/>
      <c r="F206" s="84" t="s">
        <v>662</v>
      </c>
      <c r="G206" s="46" t="s">
        <v>482</v>
      </c>
      <c r="H206" s="37">
        <v>0.05</v>
      </c>
      <c r="I206" s="248"/>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c r="AP206" s="25"/>
    </row>
    <row r="207" spans="1:117" s="36" customFormat="1" ht="98.25" customHeight="1">
      <c r="A207" s="125" t="s">
        <v>40</v>
      </c>
      <c r="B207" s="111" t="s">
        <v>203</v>
      </c>
      <c r="C207" s="111">
        <v>420</v>
      </c>
      <c r="D207" s="111" t="s">
        <v>70</v>
      </c>
      <c r="E207" s="111" t="s">
        <v>70</v>
      </c>
      <c r="F207" s="125" t="s">
        <v>483</v>
      </c>
      <c r="G207" s="180" t="s">
        <v>484</v>
      </c>
      <c r="H207" s="130">
        <v>0.2</v>
      </c>
      <c r="I207" s="336">
        <v>1</v>
      </c>
      <c r="J207" s="110"/>
      <c r="K207" s="110"/>
      <c r="L207" s="110"/>
      <c r="M207" s="110"/>
      <c r="N207" s="110"/>
      <c r="O207" s="110"/>
      <c r="P207" s="110">
        <v>0.15</v>
      </c>
      <c r="Q207" s="110"/>
      <c r="R207" s="110">
        <v>0.25</v>
      </c>
      <c r="S207" s="110"/>
      <c r="T207" s="110">
        <v>0.3</v>
      </c>
      <c r="U207" s="110"/>
      <c r="V207" s="110">
        <v>0.3</v>
      </c>
      <c r="W207" s="110"/>
      <c r="X207" s="146"/>
      <c r="Y207" s="110"/>
      <c r="Z207" s="146"/>
      <c r="AA207" s="110"/>
      <c r="AB207" s="110"/>
      <c r="AC207" s="110"/>
      <c r="AD207" s="110"/>
      <c r="AE207" s="110"/>
      <c r="AF207" s="110"/>
      <c r="AG207" s="110"/>
      <c r="AH207" s="225">
        <f>SUM(J207+L207+N207+P207+R207+T207+AD207+AB207+AF207+V207)</f>
        <v>1</v>
      </c>
      <c r="AI207" s="113">
        <v>45017</v>
      </c>
      <c r="AJ207" s="113">
        <v>45137</v>
      </c>
      <c r="AK207" s="180" t="s">
        <v>485</v>
      </c>
      <c r="AL207" s="226" t="s">
        <v>463</v>
      </c>
      <c r="AM207" s="227" t="s">
        <v>464</v>
      </c>
      <c r="AN207" s="145" t="s">
        <v>465</v>
      </c>
      <c r="AO207" s="145" t="s">
        <v>785</v>
      </c>
      <c r="AP207" s="145" t="s">
        <v>857</v>
      </c>
    </row>
    <row r="208" spans="1:117" s="35" customFormat="1" ht="85.5" hidden="1" customHeight="1">
      <c r="A208" s="43" t="s">
        <v>40</v>
      </c>
      <c r="B208" s="60" t="s">
        <v>203</v>
      </c>
      <c r="C208" s="60">
        <v>420</v>
      </c>
      <c r="D208" s="60" t="s">
        <v>70</v>
      </c>
      <c r="E208" s="60" t="s">
        <v>70</v>
      </c>
      <c r="F208" s="43" t="s">
        <v>483</v>
      </c>
      <c r="G208" s="44" t="s">
        <v>486</v>
      </c>
      <c r="H208" s="31">
        <v>0.15</v>
      </c>
      <c r="I208" s="262"/>
      <c r="J208" s="63"/>
      <c r="K208" s="63"/>
      <c r="L208" s="63"/>
      <c r="M208" s="63"/>
      <c r="N208" s="63">
        <v>0.15</v>
      </c>
      <c r="O208" s="63"/>
      <c r="P208" s="63">
        <v>0.25</v>
      </c>
      <c r="Q208" s="63"/>
      <c r="R208" s="63">
        <v>0.3</v>
      </c>
      <c r="S208" s="63"/>
      <c r="T208" s="63">
        <v>0.3</v>
      </c>
      <c r="U208" s="63"/>
      <c r="V208" s="63"/>
      <c r="W208" s="63"/>
      <c r="X208" s="56"/>
      <c r="Y208" s="63"/>
      <c r="Z208" s="56"/>
      <c r="AA208" s="63"/>
      <c r="AB208" s="63"/>
      <c r="AC208" s="63"/>
      <c r="AD208" s="63"/>
      <c r="AE208" s="63"/>
      <c r="AF208" s="63"/>
      <c r="AG208" s="63"/>
      <c r="AH208" s="85">
        <f>SUM(J208+L208+N208+P208+R208+T208+AD208+AB208+AF208+V208+X208+Z208)</f>
        <v>1</v>
      </c>
      <c r="AI208" s="64">
        <v>44986</v>
      </c>
      <c r="AJ208" s="64">
        <v>45107</v>
      </c>
      <c r="AK208" s="44" t="s">
        <v>485</v>
      </c>
      <c r="AL208" s="43" t="s">
        <v>463</v>
      </c>
      <c r="AM208" s="44" t="s">
        <v>464</v>
      </c>
      <c r="AN208" s="25" t="s">
        <v>465</v>
      </c>
      <c r="AO208" s="25" t="s">
        <v>785</v>
      </c>
      <c r="AP208" s="25"/>
    </row>
    <row r="209" spans="1:117" s="35" customFormat="1" ht="85.5" hidden="1" customHeight="1">
      <c r="A209" s="43" t="s">
        <v>40</v>
      </c>
      <c r="B209" s="60" t="s">
        <v>203</v>
      </c>
      <c r="C209" s="60">
        <v>420</v>
      </c>
      <c r="D209" s="60" t="s">
        <v>70</v>
      </c>
      <c r="E209" s="60" t="s">
        <v>70</v>
      </c>
      <c r="F209" s="43" t="s">
        <v>483</v>
      </c>
      <c r="G209" s="44" t="s">
        <v>487</v>
      </c>
      <c r="H209" s="31">
        <v>0.1</v>
      </c>
      <c r="I209" s="262"/>
      <c r="J209" s="63"/>
      <c r="K209" s="63"/>
      <c r="L209" s="63"/>
      <c r="M209" s="63"/>
      <c r="N209" s="63"/>
      <c r="O209" s="63"/>
      <c r="P209" s="63"/>
      <c r="Q209" s="63"/>
      <c r="R209" s="63"/>
      <c r="S209" s="63"/>
      <c r="T209" s="63"/>
      <c r="U209" s="63"/>
      <c r="V209" s="63"/>
      <c r="W209" s="63"/>
      <c r="X209" s="87">
        <v>0.2</v>
      </c>
      <c r="Y209" s="63"/>
      <c r="Z209" s="87">
        <v>0.2</v>
      </c>
      <c r="AA209" s="63"/>
      <c r="AB209" s="63">
        <v>0.6</v>
      </c>
      <c r="AC209" s="63"/>
      <c r="AD209" s="63"/>
      <c r="AE209" s="63"/>
      <c r="AF209" s="63"/>
      <c r="AG209" s="63"/>
      <c r="AH209" s="85">
        <f>SUM(J209+L209+N209+P209+R209+T209+AD209+AB209+AF209+V209+X209+Z209)</f>
        <v>1</v>
      </c>
      <c r="AI209" s="64">
        <v>45139</v>
      </c>
      <c r="AJ209" s="64">
        <v>45230</v>
      </c>
      <c r="AK209" s="44" t="s">
        <v>485</v>
      </c>
      <c r="AL209" s="43" t="s">
        <v>463</v>
      </c>
      <c r="AM209" s="44" t="s">
        <v>464</v>
      </c>
      <c r="AN209" s="25" t="s">
        <v>465</v>
      </c>
      <c r="AO209" s="25" t="s">
        <v>785</v>
      </c>
      <c r="AP209" s="25"/>
    </row>
    <row r="210" spans="1:117" s="35" customFormat="1" ht="85.5" hidden="1" customHeight="1">
      <c r="A210" s="43" t="s">
        <v>40</v>
      </c>
      <c r="B210" s="60" t="s">
        <v>203</v>
      </c>
      <c r="C210" s="60">
        <v>420</v>
      </c>
      <c r="D210" s="60" t="s">
        <v>70</v>
      </c>
      <c r="E210" s="60" t="s">
        <v>70</v>
      </c>
      <c r="F210" s="43" t="s">
        <v>483</v>
      </c>
      <c r="G210" s="44" t="s">
        <v>488</v>
      </c>
      <c r="H210" s="31">
        <v>0.1</v>
      </c>
      <c r="I210" s="262"/>
      <c r="J210" s="63"/>
      <c r="K210" s="63"/>
      <c r="L210" s="63"/>
      <c r="M210" s="63"/>
      <c r="N210" s="63"/>
      <c r="O210" s="63"/>
      <c r="P210" s="63">
        <v>0.1</v>
      </c>
      <c r="Q210" s="63"/>
      <c r="R210" s="63">
        <v>0.1</v>
      </c>
      <c r="S210" s="63"/>
      <c r="T210" s="63">
        <v>0.1</v>
      </c>
      <c r="U210" s="63"/>
      <c r="V210" s="63">
        <v>0.1</v>
      </c>
      <c r="W210" s="63"/>
      <c r="X210" s="63">
        <v>0.1</v>
      </c>
      <c r="Y210" s="63"/>
      <c r="Z210" s="87">
        <v>0.1</v>
      </c>
      <c r="AA210" s="63"/>
      <c r="AB210" s="63">
        <v>0.1</v>
      </c>
      <c r="AC210" s="63"/>
      <c r="AD210" s="63">
        <v>0.2</v>
      </c>
      <c r="AE210" s="63"/>
      <c r="AF210" s="63">
        <v>0.1</v>
      </c>
      <c r="AG210" s="63"/>
      <c r="AH210" s="85">
        <f>SUM(J210+L210+N210+P210+R210+T210+AD210+AB210+AF210+V210+X210+Z210)</f>
        <v>0.99999999999999989</v>
      </c>
      <c r="AI210" s="64">
        <v>45017</v>
      </c>
      <c r="AJ210" s="64">
        <v>45291</v>
      </c>
      <c r="AK210" s="44" t="s">
        <v>489</v>
      </c>
      <c r="AL210" s="43" t="s">
        <v>463</v>
      </c>
      <c r="AM210" s="44" t="s">
        <v>464</v>
      </c>
      <c r="AN210" s="25" t="s">
        <v>465</v>
      </c>
      <c r="AO210" s="25" t="s">
        <v>785</v>
      </c>
      <c r="AP210" s="25"/>
    </row>
    <row r="211" spans="1:117" s="35" customFormat="1" ht="165" hidden="1">
      <c r="A211" s="43" t="s">
        <v>40</v>
      </c>
      <c r="B211" s="60" t="s">
        <v>203</v>
      </c>
      <c r="C211" s="60">
        <v>420</v>
      </c>
      <c r="D211" s="60" t="s">
        <v>70</v>
      </c>
      <c r="E211" s="60" t="s">
        <v>70</v>
      </c>
      <c r="F211" s="43" t="s">
        <v>483</v>
      </c>
      <c r="G211" s="43" t="s">
        <v>490</v>
      </c>
      <c r="H211" s="63">
        <v>0.05</v>
      </c>
      <c r="I211" s="262"/>
      <c r="J211" s="60"/>
      <c r="K211" s="60"/>
      <c r="L211" s="60"/>
      <c r="M211" s="60"/>
      <c r="N211" s="30"/>
      <c r="O211" s="60"/>
      <c r="P211" s="63">
        <v>0.25</v>
      </c>
      <c r="Q211" s="60"/>
      <c r="R211" s="60"/>
      <c r="S211" s="60"/>
      <c r="T211" s="30"/>
      <c r="U211" s="60"/>
      <c r="V211" s="63">
        <v>0.25</v>
      </c>
      <c r="W211" s="60"/>
      <c r="X211" s="63"/>
      <c r="Y211" s="60"/>
      <c r="Z211" s="30"/>
      <c r="AA211" s="60"/>
      <c r="AB211" s="63">
        <v>0.25</v>
      </c>
      <c r="AC211" s="60"/>
      <c r="AD211" s="60"/>
      <c r="AE211" s="60"/>
      <c r="AF211" s="63">
        <v>0.25</v>
      </c>
      <c r="AG211" s="60"/>
      <c r="AH211" s="85">
        <f t="shared" ref="AH211:AH213" si="13">SUM(J211+L211+N211+P211+R211+T211+AD211+AB211+AF211+V211+X211+Z211)</f>
        <v>1</v>
      </c>
      <c r="AI211" s="64">
        <v>45017</v>
      </c>
      <c r="AJ211" s="64">
        <v>45291</v>
      </c>
      <c r="AK211" s="43" t="s">
        <v>491</v>
      </c>
      <c r="AL211" s="43" t="s">
        <v>463</v>
      </c>
      <c r="AM211" s="44" t="s">
        <v>464</v>
      </c>
      <c r="AN211" s="25" t="s">
        <v>465</v>
      </c>
      <c r="AO211" s="25" t="s">
        <v>785</v>
      </c>
      <c r="AP211" s="25"/>
    </row>
    <row r="212" spans="1:117" s="35" customFormat="1" ht="60" hidden="1">
      <c r="A212" s="43" t="s">
        <v>40</v>
      </c>
      <c r="B212" s="60" t="s">
        <v>203</v>
      </c>
      <c r="C212" s="60">
        <v>420</v>
      </c>
      <c r="D212" s="60" t="s">
        <v>70</v>
      </c>
      <c r="E212" s="60" t="s">
        <v>70</v>
      </c>
      <c r="F212" s="43" t="s">
        <v>483</v>
      </c>
      <c r="G212" s="43" t="s">
        <v>492</v>
      </c>
      <c r="H212" s="63">
        <v>0.15</v>
      </c>
      <c r="I212" s="262"/>
      <c r="J212" s="60"/>
      <c r="K212" s="60"/>
      <c r="L212" s="60"/>
      <c r="M212" s="60"/>
      <c r="N212" s="60"/>
      <c r="O212" s="60"/>
      <c r="P212" s="60"/>
      <c r="Q212" s="60"/>
      <c r="R212" s="60"/>
      <c r="S212" s="60"/>
      <c r="T212" s="60"/>
      <c r="U212" s="60"/>
      <c r="V212" s="60"/>
      <c r="W212" s="60"/>
      <c r="X212" s="63">
        <v>0.25</v>
      </c>
      <c r="Y212" s="60"/>
      <c r="Z212" s="63">
        <v>0.25</v>
      </c>
      <c r="AA212" s="60"/>
      <c r="AB212" s="63">
        <v>0.25</v>
      </c>
      <c r="AC212" s="60"/>
      <c r="AD212" s="63">
        <v>0.25</v>
      </c>
      <c r="AE212" s="60"/>
      <c r="AF212" s="60"/>
      <c r="AG212" s="60"/>
      <c r="AH212" s="85">
        <f t="shared" si="13"/>
        <v>1</v>
      </c>
      <c r="AI212" s="64">
        <v>45139</v>
      </c>
      <c r="AJ212" s="64">
        <v>45260</v>
      </c>
      <c r="AK212" s="43" t="s">
        <v>493</v>
      </c>
      <c r="AL212" s="43" t="s">
        <v>463</v>
      </c>
      <c r="AM212" s="44" t="s">
        <v>464</v>
      </c>
      <c r="AN212" s="25" t="s">
        <v>465</v>
      </c>
      <c r="AO212" s="25" t="s">
        <v>785</v>
      </c>
      <c r="AP212" s="25"/>
    </row>
    <row r="213" spans="1:117" s="35" customFormat="1" ht="150" hidden="1">
      <c r="A213" s="43" t="s">
        <v>40</v>
      </c>
      <c r="B213" s="60" t="s">
        <v>203</v>
      </c>
      <c r="C213" s="60">
        <v>420</v>
      </c>
      <c r="D213" s="60" t="s">
        <v>70</v>
      </c>
      <c r="E213" s="60" t="s">
        <v>70</v>
      </c>
      <c r="F213" s="84" t="s">
        <v>483</v>
      </c>
      <c r="G213" s="84" t="s">
        <v>494</v>
      </c>
      <c r="H213" s="85">
        <v>0.25</v>
      </c>
      <c r="I213" s="262"/>
      <c r="J213" s="60"/>
      <c r="K213" s="60"/>
      <c r="L213" s="60"/>
      <c r="M213" s="60"/>
      <c r="N213" s="63">
        <v>0.15</v>
      </c>
      <c r="O213" s="60"/>
      <c r="P213" s="63"/>
      <c r="Q213" s="60"/>
      <c r="R213" s="63"/>
      <c r="S213" s="60"/>
      <c r="T213" s="60"/>
      <c r="U213" s="60"/>
      <c r="V213" s="63">
        <v>0.35</v>
      </c>
      <c r="W213" s="60"/>
      <c r="X213" s="60"/>
      <c r="Y213" s="60"/>
      <c r="Z213" s="63">
        <v>0.2</v>
      </c>
      <c r="AA213" s="60"/>
      <c r="AB213" s="63">
        <v>0.2</v>
      </c>
      <c r="AC213" s="60"/>
      <c r="AD213" s="63">
        <v>0.1</v>
      </c>
      <c r="AE213" s="60"/>
      <c r="AF213" s="60"/>
      <c r="AG213" s="60"/>
      <c r="AH213" s="85">
        <f t="shared" si="13"/>
        <v>1</v>
      </c>
      <c r="AI213" s="64">
        <v>44986</v>
      </c>
      <c r="AJ213" s="64">
        <v>45260</v>
      </c>
      <c r="AK213" s="43" t="s">
        <v>495</v>
      </c>
      <c r="AL213" s="43" t="s">
        <v>463</v>
      </c>
      <c r="AM213" s="44" t="s">
        <v>464</v>
      </c>
      <c r="AN213" s="25" t="s">
        <v>465</v>
      </c>
      <c r="AO213" s="25" t="s">
        <v>785</v>
      </c>
      <c r="AP213" s="25"/>
    </row>
    <row r="214" spans="1:117" s="1" customFormat="1" ht="105" hidden="1">
      <c r="A214" s="43" t="s">
        <v>40</v>
      </c>
      <c r="B214" s="60" t="s">
        <v>203</v>
      </c>
      <c r="C214" s="60">
        <v>424</v>
      </c>
      <c r="D214" s="60" t="s">
        <v>70</v>
      </c>
      <c r="E214" s="60" t="s">
        <v>70</v>
      </c>
      <c r="F214" s="43" t="s">
        <v>483</v>
      </c>
      <c r="G214" s="46" t="s">
        <v>627</v>
      </c>
      <c r="H214" s="85">
        <v>0.5</v>
      </c>
      <c r="I214" s="261">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c r="AP214" s="25"/>
      <c r="DM214" s="2"/>
    </row>
    <row r="215" spans="1:117" s="1" customFormat="1" ht="60" hidden="1">
      <c r="A215" s="43" t="s">
        <v>40</v>
      </c>
      <c r="B215" s="60" t="s">
        <v>203</v>
      </c>
      <c r="C215" s="60">
        <v>424</v>
      </c>
      <c r="D215" s="60" t="s">
        <v>70</v>
      </c>
      <c r="E215" s="60" t="s">
        <v>70</v>
      </c>
      <c r="F215" s="43" t="s">
        <v>483</v>
      </c>
      <c r="G215" s="43" t="s">
        <v>631</v>
      </c>
      <c r="H215" s="85">
        <v>0.5</v>
      </c>
      <c r="I215" s="263"/>
      <c r="J215" s="60"/>
      <c r="K215" s="60"/>
      <c r="L215" s="60"/>
      <c r="M215" s="60"/>
      <c r="N215" s="60"/>
      <c r="O215" s="60"/>
      <c r="P215" s="63">
        <v>0.25</v>
      </c>
      <c r="Q215" s="60"/>
      <c r="R215" s="60"/>
      <c r="S215" s="60"/>
      <c r="T215" s="60"/>
      <c r="U215" s="60"/>
      <c r="V215" s="63">
        <v>0.25</v>
      </c>
      <c r="W215" s="60"/>
      <c r="X215" s="60"/>
      <c r="Y215" s="60"/>
      <c r="Z215" s="60"/>
      <c r="AA215" s="60"/>
      <c r="AB215" s="63">
        <v>0.25</v>
      </c>
      <c r="AC215" s="60"/>
      <c r="AD215" s="60"/>
      <c r="AE215" s="60"/>
      <c r="AF215" s="63">
        <v>0.25</v>
      </c>
      <c r="AG215" s="60"/>
      <c r="AH215" s="31">
        <f>+J215+L215+N215+P215+R215+T215+V215+X215+Z215+AB215+AD215+AF215</f>
        <v>1</v>
      </c>
      <c r="AI215" s="64">
        <v>45017</v>
      </c>
      <c r="AJ215" s="64">
        <v>45291</v>
      </c>
      <c r="AK215" s="43" t="s">
        <v>629</v>
      </c>
      <c r="AL215" s="43" t="s">
        <v>463</v>
      </c>
      <c r="AM215" s="25" t="s">
        <v>465</v>
      </c>
      <c r="AN215" s="25" t="s">
        <v>465</v>
      </c>
      <c r="AO215" s="25" t="s">
        <v>785</v>
      </c>
      <c r="AP215" s="25"/>
      <c r="DM215" s="2"/>
    </row>
    <row r="216" spans="1:117" s="35" customFormat="1" ht="90.75">
      <c r="A216" s="43" t="s">
        <v>40</v>
      </c>
      <c r="B216" s="60" t="s">
        <v>203</v>
      </c>
      <c r="C216" s="60">
        <v>420</v>
      </c>
      <c r="D216" s="261">
        <v>0.3</v>
      </c>
      <c r="E216" s="255">
        <v>227872000</v>
      </c>
      <c r="F216" s="43" t="s">
        <v>663</v>
      </c>
      <c r="G216" s="43" t="s">
        <v>789</v>
      </c>
      <c r="H216" s="63">
        <v>0.2</v>
      </c>
      <c r="I216" s="261">
        <f>+H217+H219+H221+H222+H226</f>
        <v>1</v>
      </c>
      <c r="J216" s="60"/>
      <c r="K216" s="60"/>
      <c r="L216" s="63"/>
      <c r="M216" s="60"/>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4">SUM(J216+L216+N216+P216+R216+T216+AD216+AB216+AF216+V216+X216+Z216)</f>
        <v>0.99999999999999989</v>
      </c>
      <c r="AI216" s="162">
        <v>44986</v>
      </c>
      <c r="AJ216" s="162">
        <v>45230</v>
      </c>
      <c r="AK216" s="43" t="s">
        <v>497</v>
      </c>
      <c r="AL216" s="43" t="s">
        <v>463</v>
      </c>
      <c r="AM216" s="44" t="s">
        <v>464</v>
      </c>
      <c r="AN216" s="25" t="s">
        <v>465</v>
      </c>
      <c r="AO216" s="25" t="s">
        <v>785</v>
      </c>
      <c r="AP216" s="331" t="s">
        <v>858</v>
      </c>
    </row>
    <row r="217" spans="1:117" s="35" customFormat="1" ht="90.75">
      <c r="A217" s="43" t="s">
        <v>40</v>
      </c>
      <c r="B217" s="60" t="s">
        <v>203</v>
      </c>
      <c r="C217" s="107">
        <v>420</v>
      </c>
      <c r="D217" s="262"/>
      <c r="E217" s="256"/>
      <c r="F217" s="106" t="s">
        <v>663</v>
      </c>
      <c r="G217" s="106" t="s">
        <v>789</v>
      </c>
      <c r="H217" s="135">
        <v>0.2</v>
      </c>
      <c r="I217" s="262"/>
      <c r="J217" s="107"/>
      <c r="K217" s="107"/>
      <c r="L217" s="135"/>
      <c r="M217" s="107"/>
      <c r="N217" s="135">
        <v>0.2</v>
      </c>
      <c r="O217" s="107"/>
      <c r="P217" s="135">
        <v>0.05</v>
      </c>
      <c r="Q217" s="107"/>
      <c r="R217" s="135">
        <v>0.05</v>
      </c>
      <c r="S217" s="107"/>
      <c r="T217" s="135">
        <v>0.1</v>
      </c>
      <c r="U217" s="107"/>
      <c r="V217" s="135">
        <v>0.1</v>
      </c>
      <c r="W217" s="107"/>
      <c r="X217" s="135">
        <v>0.1</v>
      </c>
      <c r="Y217" s="107"/>
      <c r="Z217" s="135">
        <v>0.1</v>
      </c>
      <c r="AA217" s="107"/>
      <c r="AB217" s="110">
        <v>0.1</v>
      </c>
      <c r="AC217" s="111"/>
      <c r="AD217" s="110">
        <v>0.2</v>
      </c>
      <c r="AE217" s="107"/>
      <c r="AF217" s="107"/>
      <c r="AG217" s="107"/>
      <c r="AH217" s="148">
        <f t="shared" ref="AH217" si="15">SUM(J217+L217+N217+P217+R217+T217+AD217+AB217+AF217+V217+X217+Z217)</f>
        <v>1</v>
      </c>
      <c r="AI217" s="112">
        <v>44986</v>
      </c>
      <c r="AJ217" s="113">
        <v>45260</v>
      </c>
      <c r="AK217" s="106" t="s">
        <v>497</v>
      </c>
      <c r="AL217" s="106" t="s">
        <v>463</v>
      </c>
      <c r="AM217" s="108" t="s">
        <v>464</v>
      </c>
      <c r="AN217" s="114" t="s">
        <v>465</v>
      </c>
      <c r="AO217" s="114" t="s">
        <v>785</v>
      </c>
      <c r="AP217" s="332"/>
    </row>
    <row r="218" spans="1:117" s="35" customFormat="1" ht="113.25" customHeight="1">
      <c r="A218" s="43" t="s">
        <v>40</v>
      </c>
      <c r="B218" s="60" t="s">
        <v>203</v>
      </c>
      <c r="C218" s="60">
        <v>420</v>
      </c>
      <c r="D218" s="262"/>
      <c r="E218" s="256"/>
      <c r="F218" s="43" t="s">
        <v>663</v>
      </c>
      <c r="G218" s="43" t="s">
        <v>498</v>
      </c>
      <c r="H218" s="63">
        <v>0.2</v>
      </c>
      <c r="I218" s="262"/>
      <c r="J218" s="60"/>
      <c r="K218" s="60"/>
      <c r="L218" s="63"/>
      <c r="M218" s="60"/>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c r="AP218" s="331" t="s">
        <v>859</v>
      </c>
    </row>
    <row r="219" spans="1:117" s="35" customFormat="1" ht="113.25" customHeight="1">
      <c r="A219" s="106" t="s">
        <v>40</v>
      </c>
      <c r="B219" s="107" t="s">
        <v>203</v>
      </c>
      <c r="C219" s="107">
        <v>420</v>
      </c>
      <c r="D219" s="262"/>
      <c r="E219" s="256"/>
      <c r="F219" s="106" t="s">
        <v>663</v>
      </c>
      <c r="G219" s="106" t="s">
        <v>498</v>
      </c>
      <c r="H219" s="135">
        <v>0.2</v>
      </c>
      <c r="I219" s="262"/>
      <c r="J219" s="107"/>
      <c r="K219" s="107"/>
      <c r="L219" s="135"/>
      <c r="M219" s="107"/>
      <c r="N219" s="135">
        <v>0.1</v>
      </c>
      <c r="O219" s="107"/>
      <c r="P219" s="135">
        <v>0.15</v>
      </c>
      <c r="Q219" s="107"/>
      <c r="R219" s="135">
        <v>0.2</v>
      </c>
      <c r="S219" s="107"/>
      <c r="T219" s="135">
        <v>0.2</v>
      </c>
      <c r="U219" s="107"/>
      <c r="V219" s="110">
        <v>0.1</v>
      </c>
      <c r="W219" s="111"/>
      <c r="X219" s="110">
        <v>0.1</v>
      </c>
      <c r="Y219" s="111"/>
      <c r="Z219" s="110">
        <v>0.05</v>
      </c>
      <c r="AA219" s="111"/>
      <c r="AB219" s="110">
        <v>0.05</v>
      </c>
      <c r="AC219" s="111"/>
      <c r="AD219" s="110">
        <v>0.05</v>
      </c>
      <c r="AE219" s="107"/>
      <c r="AF219" s="107"/>
      <c r="AG219" s="107"/>
      <c r="AH219" s="148">
        <f>SUM(J219+L219+N219+P219+R219+T219+AD219+AB219+AF219+V219+X219+Z219)</f>
        <v>1</v>
      </c>
      <c r="AI219" s="112">
        <v>44986</v>
      </c>
      <c r="AJ219" s="113">
        <v>45260</v>
      </c>
      <c r="AK219" s="106" t="s">
        <v>499</v>
      </c>
      <c r="AL219" s="106" t="s">
        <v>463</v>
      </c>
      <c r="AM219" s="108" t="s">
        <v>464</v>
      </c>
      <c r="AN219" s="114" t="s">
        <v>465</v>
      </c>
      <c r="AO219" s="114" t="s">
        <v>785</v>
      </c>
      <c r="AP219" s="332"/>
    </row>
    <row r="220" spans="1:117" s="35" customFormat="1" ht="108" customHeight="1">
      <c r="A220" s="43" t="s">
        <v>40</v>
      </c>
      <c r="B220" s="60" t="s">
        <v>203</v>
      </c>
      <c r="C220" s="60">
        <v>420</v>
      </c>
      <c r="D220" s="262"/>
      <c r="E220" s="256"/>
      <c r="F220" s="43" t="s">
        <v>663</v>
      </c>
      <c r="G220" s="43" t="s">
        <v>500</v>
      </c>
      <c r="H220" s="63">
        <v>0.2</v>
      </c>
      <c r="I220" s="262"/>
      <c r="J220" s="60"/>
      <c r="K220" s="60"/>
      <c r="L220" s="63"/>
      <c r="M220" s="60"/>
      <c r="N220" s="164">
        <v>0.2</v>
      </c>
      <c r="O220" s="159"/>
      <c r="P220" s="164">
        <v>0.2</v>
      </c>
      <c r="Q220" s="159"/>
      <c r="R220" s="164">
        <v>0.2</v>
      </c>
      <c r="S220" s="159"/>
      <c r="T220" s="164">
        <v>0.2</v>
      </c>
      <c r="U220" s="159"/>
      <c r="V220" s="164">
        <v>0.2</v>
      </c>
      <c r="W220" s="159"/>
      <c r="X220" s="159"/>
      <c r="Y220" s="159"/>
      <c r="Z220" s="159"/>
      <c r="AA220" s="159"/>
      <c r="AB220" s="159"/>
      <c r="AC220" s="159"/>
      <c r="AD220" s="159"/>
      <c r="AE220" s="159"/>
      <c r="AF220" s="159"/>
      <c r="AG220" s="159"/>
      <c r="AH220" s="177">
        <f t="shared" ref="AH220" si="16">SUM(J220+L220+N220+P220+R220+T220+AD220+AB220+AF220+V220+X220+Z220)</f>
        <v>1</v>
      </c>
      <c r="AI220" s="162">
        <v>44986</v>
      </c>
      <c r="AJ220" s="162">
        <v>45138</v>
      </c>
      <c r="AK220" s="43" t="s">
        <v>501</v>
      </c>
      <c r="AL220" s="43" t="s">
        <v>463</v>
      </c>
      <c r="AM220" s="44" t="s">
        <v>464</v>
      </c>
      <c r="AN220" s="25" t="s">
        <v>465</v>
      </c>
      <c r="AO220" s="25" t="s">
        <v>785</v>
      </c>
      <c r="AP220" s="331" t="s">
        <v>860</v>
      </c>
    </row>
    <row r="221" spans="1:117" s="35" customFormat="1" ht="108" customHeight="1">
      <c r="A221" s="106" t="s">
        <v>40</v>
      </c>
      <c r="B221" s="107" t="s">
        <v>203</v>
      </c>
      <c r="C221" s="107">
        <v>420</v>
      </c>
      <c r="D221" s="262"/>
      <c r="E221" s="256"/>
      <c r="F221" s="106" t="s">
        <v>663</v>
      </c>
      <c r="G221" s="106" t="s">
        <v>500</v>
      </c>
      <c r="H221" s="135">
        <v>0.2</v>
      </c>
      <c r="I221" s="262"/>
      <c r="J221" s="107"/>
      <c r="K221" s="107"/>
      <c r="L221" s="135"/>
      <c r="M221" s="107"/>
      <c r="N221" s="135">
        <v>0.2</v>
      </c>
      <c r="O221" s="107"/>
      <c r="P221" s="135">
        <v>0.2</v>
      </c>
      <c r="Q221" s="107"/>
      <c r="R221" s="135">
        <v>0.2</v>
      </c>
      <c r="S221" s="107"/>
      <c r="T221" s="135">
        <v>0.2</v>
      </c>
      <c r="U221" s="107"/>
      <c r="V221" s="110">
        <v>0.03</v>
      </c>
      <c r="W221" s="111"/>
      <c r="X221" s="110">
        <v>0.03</v>
      </c>
      <c r="Y221" s="110"/>
      <c r="Z221" s="110">
        <v>0.04</v>
      </c>
      <c r="AA221" s="110"/>
      <c r="AB221" s="110">
        <v>0.05</v>
      </c>
      <c r="AC221" s="110"/>
      <c r="AD221" s="110">
        <v>0.05</v>
      </c>
      <c r="AE221" s="135"/>
      <c r="AF221" s="135"/>
      <c r="AG221" s="135"/>
      <c r="AH221" s="148">
        <f t="shared" ref="AH221:AH226" si="17">SUM(J221+L221+N221+P221+R221+T221+AD221+AB221+AF221+V221+X221+Z221)</f>
        <v>1.0000000000000002</v>
      </c>
      <c r="AI221" s="112">
        <v>44986</v>
      </c>
      <c r="AJ221" s="113">
        <v>45260</v>
      </c>
      <c r="AK221" s="106" t="s">
        <v>501</v>
      </c>
      <c r="AL221" s="106" t="s">
        <v>463</v>
      </c>
      <c r="AM221" s="108" t="s">
        <v>464</v>
      </c>
      <c r="AN221" s="114" t="s">
        <v>465</v>
      </c>
      <c r="AO221" s="114" t="s">
        <v>785</v>
      </c>
      <c r="AP221" s="332"/>
    </row>
    <row r="222" spans="1:117" s="35" customFormat="1" ht="99" hidden="1" customHeight="1">
      <c r="A222" s="43" t="s">
        <v>40</v>
      </c>
      <c r="B222" s="60" t="s">
        <v>203</v>
      </c>
      <c r="C222" s="60">
        <v>420</v>
      </c>
      <c r="D222" s="262"/>
      <c r="E222" s="256"/>
      <c r="F222" s="43" t="s">
        <v>663</v>
      </c>
      <c r="G222" s="43" t="s">
        <v>502</v>
      </c>
      <c r="H222" s="83">
        <v>0.2</v>
      </c>
      <c r="I222" s="262"/>
      <c r="J222" s="60"/>
      <c r="K222" s="60"/>
      <c r="L222" s="63"/>
      <c r="M222" s="60"/>
      <c r="N222" s="164">
        <v>0.1</v>
      </c>
      <c r="O222" s="159"/>
      <c r="P222" s="164">
        <v>0.15</v>
      </c>
      <c r="Q222" s="159"/>
      <c r="R222" s="164">
        <v>0.15</v>
      </c>
      <c r="S222" s="159"/>
      <c r="T222" s="164">
        <v>0.2</v>
      </c>
      <c r="U222" s="159"/>
      <c r="V222" s="164">
        <v>0.2</v>
      </c>
      <c r="W222" s="159"/>
      <c r="X222" s="164">
        <v>0.2</v>
      </c>
      <c r="Y222" s="159"/>
      <c r="Z222" s="159"/>
      <c r="AA222" s="159"/>
      <c r="AB222" s="159"/>
      <c r="AC222" s="159"/>
      <c r="AD222" s="159"/>
      <c r="AE222" s="159"/>
      <c r="AF222" s="159"/>
      <c r="AG222" s="159"/>
      <c r="AH222" s="177">
        <f t="shared" si="17"/>
        <v>1</v>
      </c>
      <c r="AI222" s="162">
        <v>44986</v>
      </c>
      <c r="AJ222" s="162">
        <v>45169</v>
      </c>
      <c r="AK222" s="43" t="s">
        <v>503</v>
      </c>
      <c r="AL222" s="43" t="s">
        <v>463</v>
      </c>
      <c r="AM222" s="44" t="s">
        <v>464</v>
      </c>
      <c r="AN222" s="25" t="s">
        <v>465</v>
      </c>
      <c r="AO222" s="25" t="s">
        <v>785</v>
      </c>
      <c r="AP222" s="25"/>
    </row>
    <row r="223" spans="1:117" s="35" customFormat="1" ht="96.75" hidden="1" customHeight="1">
      <c r="A223" s="43" t="s">
        <v>40</v>
      </c>
      <c r="B223" s="60" t="s">
        <v>203</v>
      </c>
      <c r="C223" s="60">
        <v>420</v>
      </c>
      <c r="D223" s="262"/>
      <c r="E223" s="256"/>
      <c r="F223" s="43" t="s">
        <v>663</v>
      </c>
      <c r="G223" s="43" t="s">
        <v>504</v>
      </c>
      <c r="H223" s="290">
        <v>0.2</v>
      </c>
      <c r="I223" s="262"/>
      <c r="J223" s="60"/>
      <c r="K223" s="60"/>
      <c r="L223" s="63"/>
      <c r="M223" s="60"/>
      <c r="N223" s="63"/>
      <c r="O223" s="60"/>
      <c r="P223" s="164">
        <v>0.1</v>
      </c>
      <c r="Q223" s="159"/>
      <c r="R223" s="164">
        <v>0.1</v>
      </c>
      <c r="S223" s="159"/>
      <c r="T223" s="164">
        <v>0.1</v>
      </c>
      <c r="U223" s="159"/>
      <c r="V223" s="164">
        <v>0.4</v>
      </c>
      <c r="W223" s="159"/>
      <c r="X223" s="164">
        <v>0.3</v>
      </c>
      <c r="Y223" s="159"/>
      <c r="Z223" s="159"/>
      <c r="AA223" s="159"/>
      <c r="AB223" s="159"/>
      <c r="AC223" s="159"/>
      <c r="AD223" s="159"/>
      <c r="AE223" s="159"/>
      <c r="AF223" s="159"/>
      <c r="AG223" s="159"/>
      <c r="AH223" s="177">
        <f t="shared" si="17"/>
        <v>1</v>
      </c>
      <c r="AI223" s="162">
        <v>45017</v>
      </c>
      <c r="AJ223" s="162">
        <v>45169</v>
      </c>
      <c r="AK223" s="43" t="s">
        <v>505</v>
      </c>
      <c r="AL223" s="43" t="s">
        <v>463</v>
      </c>
      <c r="AM223" s="44" t="s">
        <v>464</v>
      </c>
      <c r="AN223" s="25" t="s">
        <v>465</v>
      </c>
      <c r="AO223" s="25" t="s">
        <v>785</v>
      </c>
      <c r="AP223" s="25"/>
    </row>
    <row r="224" spans="1:117" s="35" customFormat="1" ht="90.75" hidden="1" customHeight="1">
      <c r="A224" s="43" t="s">
        <v>40</v>
      </c>
      <c r="B224" s="60" t="s">
        <v>203</v>
      </c>
      <c r="C224" s="60">
        <v>420</v>
      </c>
      <c r="D224" s="262"/>
      <c r="E224" s="256"/>
      <c r="F224" s="43" t="s">
        <v>663</v>
      </c>
      <c r="G224" s="43" t="s">
        <v>506</v>
      </c>
      <c r="H224" s="291"/>
      <c r="I224" s="262"/>
      <c r="J224" s="60"/>
      <c r="K224" s="60"/>
      <c r="L224" s="63"/>
      <c r="M224" s="60"/>
      <c r="N224" s="164">
        <v>0.33329999999999999</v>
      </c>
      <c r="O224" s="159"/>
      <c r="P224" s="164">
        <v>0.33329999999999999</v>
      </c>
      <c r="Q224" s="159"/>
      <c r="R224" s="164">
        <v>0.33329999999999999</v>
      </c>
      <c r="S224" s="159"/>
      <c r="T224" s="159"/>
      <c r="U224" s="159"/>
      <c r="V224" s="159"/>
      <c r="W224" s="159"/>
      <c r="X224" s="159"/>
      <c r="Y224" s="159"/>
      <c r="Z224" s="159"/>
      <c r="AA224" s="159"/>
      <c r="AB224" s="159"/>
      <c r="AC224" s="159"/>
      <c r="AD224" s="159"/>
      <c r="AE224" s="159"/>
      <c r="AF224" s="159"/>
      <c r="AG224" s="159"/>
      <c r="AH224" s="177">
        <f t="shared" si="17"/>
        <v>0.99990000000000001</v>
      </c>
      <c r="AI224" s="162">
        <v>44986</v>
      </c>
      <c r="AJ224" s="162">
        <v>45077</v>
      </c>
      <c r="AK224" s="43" t="s">
        <v>507</v>
      </c>
      <c r="AL224" s="43" t="s">
        <v>463</v>
      </c>
      <c r="AM224" s="44" t="s">
        <v>464</v>
      </c>
      <c r="AN224" s="25" t="s">
        <v>465</v>
      </c>
      <c r="AO224" s="25" t="s">
        <v>785</v>
      </c>
      <c r="AP224" s="25"/>
    </row>
    <row r="225" spans="1:117" s="35" customFormat="1" ht="90.75" customHeight="1">
      <c r="A225" s="43" t="s">
        <v>40</v>
      </c>
      <c r="B225" s="60" t="s">
        <v>203</v>
      </c>
      <c r="C225" s="60">
        <v>420</v>
      </c>
      <c r="D225" s="262"/>
      <c r="E225" s="256"/>
      <c r="F225" s="43" t="s">
        <v>663</v>
      </c>
      <c r="G225" s="43" t="s">
        <v>508</v>
      </c>
      <c r="H225" s="63">
        <v>0.2</v>
      </c>
      <c r="I225" s="262"/>
      <c r="J225" s="60"/>
      <c r="K225" s="60"/>
      <c r="L225" s="60"/>
      <c r="M225" s="60"/>
      <c r="N225" s="164">
        <v>0.1</v>
      </c>
      <c r="O225" s="159"/>
      <c r="P225" s="164">
        <v>0.15</v>
      </c>
      <c r="Q225" s="159"/>
      <c r="R225" s="164">
        <v>0.25</v>
      </c>
      <c r="S225" s="159"/>
      <c r="T225" s="164">
        <v>0.25</v>
      </c>
      <c r="U225" s="159"/>
      <c r="V225" s="164">
        <v>0.25</v>
      </c>
      <c r="W225" s="159"/>
      <c r="X225" s="159"/>
      <c r="Y225" s="159"/>
      <c r="Z225" s="159"/>
      <c r="AA225" s="159"/>
      <c r="AB225" s="159"/>
      <c r="AC225" s="159"/>
      <c r="AD225" s="159"/>
      <c r="AE225" s="159"/>
      <c r="AF225" s="159"/>
      <c r="AG225" s="159"/>
      <c r="AH225" s="177">
        <f t="shared" ref="AH225" si="18">SUM(J225+L225+N225+P225+R225+T225+AD225+AB225+AF225+V225+X225+Z225)</f>
        <v>1</v>
      </c>
      <c r="AI225" s="162">
        <v>44986</v>
      </c>
      <c r="AJ225" s="162">
        <v>45138</v>
      </c>
      <c r="AK225" s="43" t="s">
        <v>509</v>
      </c>
      <c r="AL225" s="43" t="s">
        <v>463</v>
      </c>
      <c r="AM225" s="44" t="s">
        <v>464</v>
      </c>
      <c r="AN225" s="25" t="s">
        <v>465</v>
      </c>
      <c r="AO225" s="25" t="s">
        <v>785</v>
      </c>
      <c r="AP225" s="331" t="s">
        <v>861</v>
      </c>
    </row>
    <row r="226" spans="1:117" s="35" customFormat="1" ht="90.75" customHeight="1">
      <c r="A226" s="106" t="s">
        <v>40</v>
      </c>
      <c r="B226" s="107" t="s">
        <v>203</v>
      </c>
      <c r="C226" s="107">
        <v>420</v>
      </c>
      <c r="D226" s="263"/>
      <c r="E226" s="257"/>
      <c r="F226" s="106" t="s">
        <v>663</v>
      </c>
      <c r="G226" s="106" t="s">
        <v>508</v>
      </c>
      <c r="H226" s="135">
        <v>0.2</v>
      </c>
      <c r="I226" s="263"/>
      <c r="J226" s="107"/>
      <c r="K226" s="107"/>
      <c r="L226" s="107"/>
      <c r="M226" s="107"/>
      <c r="N226" s="135">
        <v>0.1</v>
      </c>
      <c r="O226" s="107"/>
      <c r="P226" s="135">
        <v>0.15</v>
      </c>
      <c r="Q226" s="107"/>
      <c r="R226" s="135">
        <v>0.25</v>
      </c>
      <c r="S226" s="107"/>
      <c r="T226" s="135">
        <v>0.25</v>
      </c>
      <c r="U226" s="107"/>
      <c r="V226" s="110">
        <v>0.05</v>
      </c>
      <c r="W226" s="111"/>
      <c r="X226" s="110">
        <v>0.05</v>
      </c>
      <c r="Y226" s="111"/>
      <c r="Z226" s="110">
        <v>0.05</v>
      </c>
      <c r="AA226" s="111"/>
      <c r="AB226" s="110">
        <v>0.05</v>
      </c>
      <c r="AC226" s="111"/>
      <c r="AD226" s="110">
        <v>0.05</v>
      </c>
      <c r="AE226" s="107"/>
      <c r="AF226" s="107"/>
      <c r="AG226" s="107"/>
      <c r="AH226" s="148">
        <f t="shared" si="17"/>
        <v>1.0000000000000002</v>
      </c>
      <c r="AI226" s="112">
        <v>44986</v>
      </c>
      <c r="AJ226" s="113">
        <v>45260</v>
      </c>
      <c r="AK226" s="106" t="s">
        <v>509</v>
      </c>
      <c r="AL226" s="106" t="s">
        <v>463</v>
      </c>
      <c r="AM226" s="108" t="s">
        <v>464</v>
      </c>
      <c r="AN226" s="114" t="s">
        <v>465</v>
      </c>
      <c r="AO226" s="114" t="s">
        <v>785</v>
      </c>
      <c r="AP226" s="332"/>
    </row>
    <row r="227" spans="1:117" s="35" customFormat="1" ht="60" hidden="1">
      <c r="A227" s="43" t="s">
        <v>40</v>
      </c>
      <c r="B227" s="60" t="s">
        <v>41</v>
      </c>
      <c r="C227" s="60">
        <v>528</v>
      </c>
      <c r="D227" s="60" t="s">
        <v>70</v>
      </c>
      <c r="E227" s="60" t="s">
        <v>70</v>
      </c>
      <c r="F227" s="43" t="s">
        <v>510</v>
      </c>
      <c r="G227" s="50" t="s">
        <v>511</v>
      </c>
      <c r="H227" s="33">
        <v>0.05</v>
      </c>
      <c r="I227" s="261">
        <f>+H227+H228+H229</f>
        <v>1</v>
      </c>
      <c r="J227" s="63">
        <v>1</v>
      </c>
      <c r="K227" s="60"/>
      <c r="L227" s="55"/>
      <c r="M227" s="60"/>
      <c r="N227" s="55"/>
      <c r="O227" s="60"/>
      <c r="P227" s="55"/>
      <c r="Q227" s="60"/>
      <c r="R227" s="55"/>
      <c r="S227" s="60"/>
      <c r="T227" s="55"/>
      <c r="U227" s="60"/>
      <c r="V227" s="55"/>
      <c r="W227" s="60"/>
      <c r="X227" s="55"/>
      <c r="Y227" s="60"/>
      <c r="Z227" s="55"/>
      <c r="AA227" s="60"/>
      <c r="AB227" s="55"/>
      <c r="AC227" s="60"/>
      <c r="AD227" s="55"/>
      <c r="AE227" s="60"/>
      <c r="AF227" s="55"/>
      <c r="AG227" s="60"/>
      <c r="AH227" s="63">
        <f>+J227+L227+N227+P227+R227+T227+V227+X227+Z227+AB227+AD227+AF227</f>
        <v>1</v>
      </c>
      <c r="AI227" s="64">
        <v>44927</v>
      </c>
      <c r="AJ227" s="64">
        <v>44957</v>
      </c>
      <c r="AK227" s="43" t="s">
        <v>512</v>
      </c>
      <c r="AL227" s="43" t="s">
        <v>513</v>
      </c>
      <c r="AM227" s="43" t="s">
        <v>757</v>
      </c>
      <c r="AN227" s="43" t="s">
        <v>758</v>
      </c>
      <c r="AO227" s="43" t="s">
        <v>710</v>
      </c>
      <c r="AP227" s="43"/>
    </row>
    <row r="228" spans="1:117" s="35" customFormat="1" ht="90" hidden="1">
      <c r="A228" s="43" t="s">
        <v>40</v>
      </c>
      <c r="B228" s="60" t="s">
        <v>41</v>
      </c>
      <c r="C228" s="60">
        <v>528</v>
      </c>
      <c r="D228" s="60" t="s">
        <v>70</v>
      </c>
      <c r="E228" s="60" t="s">
        <v>70</v>
      </c>
      <c r="F228" s="43" t="s">
        <v>510</v>
      </c>
      <c r="G228" s="50" t="s">
        <v>514</v>
      </c>
      <c r="H228" s="33">
        <v>0.9</v>
      </c>
      <c r="I228" s="248"/>
      <c r="J228" s="55">
        <f>1/12</f>
        <v>8.3333333333333329E-2</v>
      </c>
      <c r="K228" s="60"/>
      <c r="L228" s="55">
        <f>1/12</f>
        <v>8.3333333333333329E-2</v>
      </c>
      <c r="M228" s="60"/>
      <c r="N228" s="55">
        <f>1/12</f>
        <v>8.3333333333333329E-2</v>
      </c>
      <c r="O228" s="60"/>
      <c r="P228" s="55">
        <f>1/12</f>
        <v>8.3333333333333329E-2</v>
      </c>
      <c r="Q228" s="60"/>
      <c r="R228" s="55">
        <f>1/12</f>
        <v>8.3333333333333329E-2</v>
      </c>
      <c r="S228" s="60"/>
      <c r="T228" s="55">
        <f>1/12</f>
        <v>8.3333333333333329E-2</v>
      </c>
      <c r="U228" s="60"/>
      <c r="V228" s="55">
        <f>1/12</f>
        <v>8.3333333333333329E-2</v>
      </c>
      <c r="W228" s="60"/>
      <c r="X228" s="55">
        <f>1/12</f>
        <v>8.3333333333333329E-2</v>
      </c>
      <c r="Y228" s="60"/>
      <c r="Z228" s="55">
        <f>1/12</f>
        <v>8.3333333333333329E-2</v>
      </c>
      <c r="AA228" s="60"/>
      <c r="AB228" s="55">
        <f>1/12</f>
        <v>8.3333333333333329E-2</v>
      </c>
      <c r="AC228" s="60"/>
      <c r="AD228" s="55">
        <f>1/12</f>
        <v>8.3333333333333329E-2</v>
      </c>
      <c r="AE228" s="60"/>
      <c r="AF228" s="55">
        <f>1/12</f>
        <v>8.3333333333333329E-2</v>
      </c>
      <c r="AG228" s="60"/>
      <c r="AH228" s="63">
        <f>+J228+L228+N228+P228+R228+T228+V228+X228+Z228+AB228+AD228+AF228</f>
        <v>1</v>
      </c>
      <c r="AI228" s="64">
        <v>44927</v>
      </c>
      <c r="AJ228" s="64">
        <v>45291</v>
      </c>
      <c r="AK228" s="43" t="s">
        <v>515</v>
      </c>
      <c r="AL228" s="43" t="s">
        <v>513</v>
      </c>
      <c r="AM228" s="43" t="s">
        <v>757</v>
      </c>
      <c r="AN228" s="43" t="s">
        <v>758</v>
      </c>
      <c r="AO228" s="43" t="s">
        <v>710</v>
      </c>
      <c r="AP228" s="43"/>
    </row>
    <row r="229" spans="1:117" s="35" customFormat="1" ht="75" hidden="1">
      <c r="A229" s="43" t="s">
        <v>40</v>
      </c>
      <c r="B229" s="60" t="s">
        <v>41</v>
      </c>
      <c r="C229" s="60">
        <v>528</v>
      </c>
      <c r="D229" s="60" t="s">
        <v>70</v>
      </c>
      <c r="E229" s="60" t="s">
        <v>70</v>
      </c>
      <c r="F229" s="43" t="s">
        <v>510</v>
      </c>
      <c r="G229" s="50" t="s">
        <v>516</v>
      </c>
      <c r="H229" s="33">
        <v>0.05</v>
      </c>
      <c r="I229" s="249"/>
      <c r="J229" s="33">
        <v>0.25</v>
      </c>
      <c r="K229" s="60"/>
      <c r="L229" s="60"/>
      <c r="M229" s="60"/>
      <c r="N229" s="60"/>
      <c r="O229" s="60"/>
      <c r="P229" s="33">
        <v>0.25</v>
      </c>
      <c r="Q229" s="60"/>
      <c r="R229" s="60"/>
      <c r="S229" s="60"/>
      <c r="T229" s="60"/>
      <c r="U229" s="60"/>
      <c r="V229" s="33">
        <v>0.25</v>
      </c>
      <c r="W229" s="60"/>
      <c r="X229" s="60"/>
      <c r="Y229" s="60"/>
      <c r="Z229" s="60"/>
      <c r="AA229" s="60"/>
      <c r="AB229" s="33">
        <v>0.25</v>
      </c>
      <c r="AC229" s="55"/>
      <c r="AD229" s="60"/>
      <c r="AE229" s="60"/>
      <c r="AF229" s="60"/>
      <c r="AG229" s="60"/>
      <c r="AH229" s="63">
        <f>+J229+L229+N229+P229+R229+T229+V229+X229+Z229+AB229+AD229+AF229</f>
        <v>1</v>
      </c>
      <c r="AI229" s="64">
        <v>44927</v>
      </c>
      <c r="AJ229" s="64">
        <v>45230</v>
      </c>
      <c r="AK229" s="43" t="s">
        <v>517</v>
      </c>
      <c r="AL229" s="43" t="s">
        <v>513</v>
      </c>
      <c r="AM229" s="43" t="s">
        <v>757</v>
      </c>
      <c r="AN229" s="43" t="s">
        <v>758</v>
      </c>
      <c r="AO229" s="43" t="s">
        <v>710</v>
      </c>
      <c r="AP229" s="43"/>
    </row>
    <row r="230" spans="1:117" s="35" customFormat="1" ht="75.75" hidden="1" customHeight="1">
      <c r="A230" s="43" t="s">
        <v>40</v>
      </c>
      <c r="B230" s="60" t="s">
        <v>41</v>
      </c>
      <c r="C230" s="76">
        <v>527</v>
      </c>
      <c r="D230" s="76" t="s">
        <v>70</v>
      </c>
      <c r="E230" s="76" t="s">
        <v>70</v>
      </c>
      <c r="F230" s="50" t="s">
        <v>518</v>
      </c>
      <c r="G230" s="50" t="s">
        <v>519</v>
      </c>
      <c r="H230" s="78">
        <v>0.33</v>
      </c>
      <c r="I230" s="268">
        <v>1</v>
      </c>
      <c r="J230" s="76"/>
      <c r="K230" s="76"/>
      <c r="L230" s="78">
        <v>0.09</v>
      </c>
      <c r="M230" s="76"/>
      <c r="N230" s="78">
        <v>0.09</v>
      </c>
      <c r="O230" s="88"/>
      <c r="P230" s="78">
        <v>0.09</v>
      </c>
      <c r="Q230" s="76"/>
      <c r="R230" s="78">
        <v>0.09</v>
      </c>
      <c r="S230" s="76"/>
      <c r="T230" s="78">
        <v>0.09</v>
      </c>
      <c r="U230" s="76"/>
      <c r="V230" s="78">
        <v>0.09</v>
      </c>
      <c r="W230" s="76"/>
      <c r="X230" s="78">
        <v>0.09</v>
      </c>
      <c r="Y230" s="76"/>
      <c r="Z230" s="78">
        <v>0.09</v>
      </c>
      <c r="AA230" s="76"/>
      <c r="AB230" s="78">
        <v>0.09</v>
      </c>
      <c r="AC230" s="88"/>
      <c r="AD230" s="78">
        <v>0.09</v>
      </c>
      <c r="AE230" s="76"/>
      <c r="AF230" s="78">
        <v>0.1</v>
      </c>
      <c r="AG230" s="76"/>
      <c r="AH230" s="78">
        <v>1</v>
      </c>
      <c r="AI230" s="79">
        <v>44958</v>
      </c>
      <c r="AJ230" s="79">
        <v>45291</v>
      </c>
      <c r="AK230" s="50" t="s">
        <v>520</v>
      </c>
      <c r="AL230" s="50" t="s">
        <v>55</v>
      </c>
      <c r="AM230" s="25" t="s">
        <v>704</v>
      </c>
      <c r="AN230" s="25" t="s">
        <v>56</v>
      </c>
      <c r="AO230" s="50" t="s">
        <v>57</v>
      </c>
      <c r="AP230" s="50"/>
    </row>
    <row r="231" spans="1:117" s="28" customFormat="1" ht="67.5" customHeight="1">
      <c r="A231" s="43" t="s">
        <v>40</v>
      </c>
      <c r="B231" s="60" t="s">
        <v>203</v>
      </c>
      <c r="C231" s="60">
        <v>422</v>
      </c>
      <c r="D231" s="60" t="s">
        <v>70</v>
      </c>
      <c r="E231" s="60" t="s">
        <v>70</v>
      </c>
      <c r="F231" s="50" t="s">
        <v>518</v>
      </c>
      <c r="G231" s="50" t="s">
        <v>826</v>
      </c>
      <c r="H231" s="78">
        <v>0.34</v>
      </c>
      <c r="I231" s="268"/>
      <c r="J231" s="76" t="s">
        <v>127</v>
      </c>
      <c r="K231" s="76" t="s">
        <v>127</v>
      </c>
      <c r="L231" s="76" t="s">
        <v>127</v>
      </c>
      <c r="M231" s="76" t="s">
        <v>127</v>
      </c>
      <c r="N231" s="76" t="s">
        <v>127</v>
      </c>
      <c r="O231" s="76" t="s">
        <v>127</v>
      </c>
      <c r="P231" s="76" t="s">
        <v>127</v>
      </c>
      <c r="Q231" s="76" t="s">
        <v>127</v>
      </c>
      <c r="R231" s="78"/>
      <c r="S231" s="76"/>
      <c r="T231" s="78">
        <v>0.3</v>
      </c>
      <c r="U231" s="76"/>
      <c r="V231" s="78">
        <v>0.7</v>
      </c>
      <c r="W231" s="78"/>
      <c r="X231" s="76" t="s">
        <v>127</v>
      </c>
      <c r="Y231" s="76" t="s">
        <v>127</v>
      </c>
      <c r="Z231" s="76" t="s">
        <v>127</v>
      </c>
      <c r="AA231" s="76" t="s">
        <v>127</v>
      </c>
      <c r="AB231" s="76" t="s">
        <v>127</v>
      </c>
      <c r="AC231" s="76" t="s">
        <v>127</v>
      </c>
      <c r="AD231" s="76" t="s">
        <v>127</v>
      </c>
      <c r="AE231" s="76" t="s">
        <v>127</v>
      </c>
      <c r="AF231" s="76" t="s">
        <v>127</v>
      </c>
      <c r="AG231" s="76" t="s">
        <v>127</v>
      </c>
      <c r="AH231" s="31">
        <f>R231+T231+V231</f>
        <v>1</v>
      </c>
      <c r="AI231" s="64">
        <v>45078</v>
      </c>
      <c r="AJ231" s="64">
        <v>45138</v>
      </c>
      <c r="AK231" s="50" t="s">
        <v>828</v>
      </c>
      <c r="AL231" s="50" t="s">
        <v>55</v>
      </c>
      <c r="AM231" s="50" t="s">
        <v>829</v>
      </c>
      <c r="AN231" s="25" t="s">
        <v>56</v>
      </c>
      <c r="AO231" s="50" t="s">
        <v>57</v>
      </c>
      <c r="AP231" s="333" t="s">
        <v>853</v>
      </c>
    </row>
    <row r="232" spans="1:117" s="28" customFormat="1" ht="75" customHeight="1">
      <c r="A232" s="106" t="s">
        <v>40</v>
      </c>
      <c r="B232" s="107" t="s">
        <v>203</v>
      </c>
      <c r="C232" s="107">
        <v>422</v>
      </c>
      <c r="D232" s="107" t="s">
        <v>70</v>
      </c>
      <c r="E232" s="107" t="s">
        <v>70</v>
      </c>
      <c r="F232" s="137" t="s">
        <v>518</v>
      </c>
      <c r="G232" s="137" t="s">
        <v>826</v>
      </c>
      <c r="H232" s="134">
        <v>0.34</v>
      </c>
      <c r="I232" s="268"/>
      <c r="J232" s="132" t="s">
        <v>127</v>
      </c>
      <c r="K232" s="132" t="s">
        <v>127</v>
      </c>
      <c r="L232" s="132" t="s">
        <v>127</v>
      </c>
      <c r="M232" s="132" t="s">
        <v>127</v>
      </c>
      <c r="N232" s="132" t="s">
        <v>127</v>
      </c>
      <c r="O232" s="132" t="s">
        <v>127</v>
      </c>
      <c r="P232" s="132" t="s">
        <v>127</v>
      </c>
      <c r="Q232" s="132" t="s">
        <v>127</v>
      </c>
      <c r="R232" s="134"/>
      <c r="S232" s="132"/>
      <c r="T232" s="183">
        <v>0.3</v>
      </c>
      <c r="U232" s="187"/>
      <c r="V232" s="183">
        <v>0.1</v>
      </c>
      <c r="W232" s="183"/>
      <c r="X232" s="183">
        <v>0.3</v>
      </c>
      <c r="Y232" s="187" t="s">
        <v>127</v>
      </c>
      <c r="Z232" s="183">
        <v>0.3</v>
      </c>
      <c r="AA232" s="187" t="s">
        <v>127</v>
      </c>
      <c r="AB232" s="187" t="s">
        <v>127</v>
      </c>
      <c r="AC232" s="187" t="s">
        <v>127</v>
      </c>
      <c r="AD232" s="187" t="s">
        <v>127</v>
      </c>
      <c r="AE232" s="187" t="s">
        <v>127</v>
      </c>
      <c r="AF232" s="187" t="s">
        <v>127</v>
      </c>
      <c r="AG232" s="187" t="s">
        <v>127</v>
      </c>
      <c r="AH232" s="130">
        <f>R232+T232+V232+X232+Z232</f>
        <v>1</v>
      </c>
      <c r="AI232" s="113">
        <v>45078</v>
      </c>
      <c r="AJ232" s="113">
        <v>45199</v>
      </c>
      <c r="AK232" s="137" t="s">
        <v>828</v>
      </c>
      <c r="AL232" s="137" t="s">
        <v>55</v>
      </c>
      <c r="AM232" s="137" t="s">
        <v>829</v>
      </c>
      <c r="AN232" s="114" t="s">
        <v>56</v>
      </c>
      <c r="AO232" s="137" t="s">
        <v>57</v>
      </c>
      <c r="AP232" s="334"/>
    </row>
    <row r="233" spans="1:117" s="35" customFormat="1" ht="60" hidden="1">
      <c r="A233" s="43" t="s">
        <v>40</v>
      </c>
      <c r="B233" s="60" t="s">
        <v>41</v>
      </c>
      <c r="C233" s="76">
        <v>527</v>
      </c>
      <c r="D233" s="76" t="s">
        <v>70</v>
      </c>
      <c r="E233" s="76" t="s">
        <v>70</v>
      </c>
      <c r="F233" s="50" t="s">
        <v>518</v>
      </c>
      <c r="G233" s="50" t="s">
        <v>521</v>
      </c>
      <c r="H233" s="78">
        <v>0.33</v>
      </c>
      <c r="I233" s="268"/>
      <c r="J233" s="76"/>
      <c r="K233" s="76"/>
      <c r="L233" s="76"/>
      <c r="M233" s="76"/>
      <c r="N233" s="76"/>
      <c r="O233" s="76"/>
      <c r="P233" s="78">
        <v>0.25</v>
      </c>
      <c r="Q233" s="76"/>
      <c r="R233" s="76"/>
      <c r="S233" s="76"/>
      <c r="T233" s="76"/>
      <c r="U233" s="78"/>
      <c r="V233" s="78">
        <v>0.25</v>
      </c>
      <c r="W233" s="76"/>
      <c r="X233" s="76"/>
      <c r="Y233" s="76"/>
      <c r="Z233" s="76"/>
      <c r="AA233" s="76"/>
      <c r="AB233" s="78">
        <v>0.25</v>
      </c>
      <c r="AC233" s="76"/>
      <c r="AD233" s="76"/>
      <c r="AE233" s="76"/>
      <c r="AF233" s="78">
        <v>0.25</v>
      </c>
      <c r="AG233" s="76"/>
      <c r="AH233" s="78">
        <v>1</v>
      </c>
      <c r="AI233" s="79">
        <v>45017</v>
      </c>
      <c r="AJ233" s="79">
        <v>45291</v>
      </c>
      <c r="AK233" s="50" t="s">
        <v>522</v>
      </c>
      <c r="AL233" s="50" t="s">
        <v>55</v>
      </c>
      <c r="AM233" s="50" t="s">
        <v>525</v>
      </c>
      <c r="AN233" s="50" t="s">
        <v>57</v>
      </c>
      <c r="AO233" s="50" t="s">
        <v>57</v>
      </c>
      <c r="AP233" s="50"/>
    </row>
    <row r="234" spans="1:117" s="35" customFormat="1" ht="112.5" hidden="1" customHeight="1">
      <c r="A234" s="43" t="s">
        <v>40</v>
      </c>
      <c r="B234" s="60" t="s">
        <v>41</v>
      </c>
      <c r="C234" s="76" t="s">
        <v>70</v>
      </c>
      <c r="D234" s="76" t="s">
        <v>70</v>
      </c>
      <c r="E234" s="76" t="s">
        <v>70</v>
      </c>
      <c r="F234" s="45" t="s">
        <v>672</v>
      </c>
      <c r="G234" s="43" t="s">
        <v>723</v>
      </c>
      <c r="H234" s="33">
        <v>0.15</v>
      </c>
      <c r="I234" s="268">
        <f>+H234+H235+H236+H237+H238+H239+H240+H241+H242+H243</f>
        <v>0.99999999999999989</v>
      </c>
      <c r="J234" s="76"/>
      <c r="K234" s="76"/>
      <c r="L234" s="76"/>
      <c r="M234" s="76"/>
      <c r="N234" s="31">
        <v>0.25</v>
      </c>
      <c r="O234" s="76"/>
      <c r="P234" s="78"/>
      <c r="Q234" s="76"/>
      <c r="R234" s="76"/>
      <c r="S234" s="76"/>
      <c r="T234" s="31">
        <v>0.25</v>
      </c>
      <c r="U234" s="78"/>
      <c r="V234" s="78"/>
      <c r="W234" s="76"/>
      <c r="X234" s="76"/>
      <c r="Y234" s="76"/>
      <c r="Z234" s="31">
        <v>0.25</v>
      </c>
      <c r="AA234" s="76"/>
      <c r="AB234" s="78"/>
      <c r="AC234" s="76"/>
      <c r="AD234" s="76"/>
      <c r="AE234" s="76"/>
      <c r="AF234" s="31">
        <v>0.25</v>
      </c>
      <c r="AG234" s="76"/>
      <c r="AH234" s="31">
        <f t="shared" ref="AH234:AH261" si="19">+J234+L234+N234+P234+R234+T234+V234+X234+Z234+AB234+AD234+AF234</f>
        <v>1</v>
      </c>
      <c r="AI234" s="79">
        <v>44986</v>
      </c>
      <c r="AJ234" s="79">
        <v>45275</v>
      </c>
      <c r="AK234" s="50" t="s">
        <v>724</v>
      </c>
      <c r="AL234" s="44" t="s">
        <v>55</v>
      </c>
      <c r="AM234" s="44" t="s">
        <v>745</v>
      </c>
      <c r="AN234" s="50" t="s">
        <v>56</v>
      </c>
      <c r="AO234" s="50" t="s">
        <v>57</v>
      </c>
      <c r="AP234" s="50"/>
    </row>
    <row r="235" spans="1:117" s="1" customFormat="1" ht="168" hidden="1" customHeight="1">
      <c r="A235" s="43" t="s">
        <v>40</v>
      </c>
      <c r="B235" s="60" t="s">
        <v>41</v>
      </c>
      <c r="C235" s="76" t="s">
        <v>70</v>
      </c>
      <c r="D235" s="76" t="s">
        <v>70</v>
      </c>
      <c r="E235" s="76" t="s">
        <v>70</v>
      </c>
      <c r="F235" s="45" t="s">
        <v>672</v>
      </c>
      <c r="G235" s="43" t="s">
        <v>604</v>
      </c>
      <c r="H235" s="33">
        <v>0.1</v>
      </c>
      <c r="I235" s="268"/>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9"/>
        <v>1</v>
      </c>
      <c r="AI235" s="64">
        <v>44928</v>
      </c>
      <c r="AJ235" s="62">
        <v>45275</v>
      </c>
      <c r="AK235" s="44" t="s">
        <v>605</v>
      </c>
      <c r="AL235" s="44" t="s">
        <v>534</v>
      </c>
      <c r="AM235" s="44" t="s">
        <v>535</v>
      </c>
      <c r="AN235" s="25" t="s">
        <v>701</v>
      </c>
      <c r="AO235" s="25" t="s">
        <v>57</v>
      </c>
      <c r="AP235" s="25"/>
      <c r="DM235" s="2"/>
    </row>
    <row r="236" spans="1:117" s="1" customFormat="1" ht="199.5" hidden="1" customHeight="1">
      <c r="A236" s="43" t="s">
        <v>40</v>
      </c>
      <c r="B236" s="60" t="s">
        <v>41</v>
      </c>
      <c r="C236" s="76" t="s">
        <v>70</v>
      </c>
      <c r="D236" s="76" t="s">
        <v>70</v>
      </c>
      <c r="E236" s="76" t="s">
        <v>70</v>
      </c>
      <c r="F236" s="45" t="s">
        <v>672</v>
      </c>
      <c r="G236" s="43" t="s">
        <v>596</v>
      </c>
      <c r="H236" s="33">
        <v>0.1</v>
      </c>
      <c r="I236" s="268"/>
      <c r="J236" s="31"/>
      <c r="K236" s="31"/>
      <c r="L236" s="31"/>
      <c r="M236" s="31"/>
      <c r="N236" s="31"/>
      <c r="O236" s="31"/>
      <c r="P236" s="31">
        <v>0.25</v>
      </c>
      <c r="Q236" s="31"/>
      <c r="R236" s="31"/>
      <c r="S236" s="31"/>
      <c r="T236" s="31"/>
      <c r="U236" s="31"/>
      <c r="V236" s="31">
        <v>0.25</v>
      </c>
      <c r="W236" s="31"/>
      <c r="X236" s="31"/>
      <c r="Y236" s="31"/>
      <c r="Z236" s="31"/>
      <c r="AA236" s="31"/>
      <c r="AB236" s="31">
        <v>0.25</v>
      </c>
      <c r="AC236" s="31"/>
      <c r="AD236" s="31"/>
      <c r="AE236" s="31"/>
      <c r="AF236" s="31">
        <v>0.25</v>
      </c>
      <c r="AG236" s="31"/>
      <c r="AH236" s="31">
        <f t="shared" si="19"/>
        <v>1</v>
      </c>
      <c r="AI236" s="64">
        <v>45017</v>
      </c>
      <c r="AJ236" s="62">
        <v>45291</v>
      </c>
      <c r="AK236" s="44" t="s">
        <v>597</v>
      </c>
      <c r="AL236" s="44" t="s">
        <v>55</v>
      </c>
      <c r="AM236" s="44" t="s">
        <v>745</v>
      </c>
      <c r="AN236" s="25" t="s">
        <v>56</v>
      </c>
      <c r="AO236" s="25" t="s">
        <v>57</v>
      </c>
      <c r="AP236" s="25"/>
      <c r="DM236" s="2"/>
    </row>
    <row r="237" spans="1:117" s="1" customFormat="1" ht="105" hidden="1" customHeight="1">
      <c r="A237" s="43" t="s">
        <v>40</v>
      </c>
      <c r="B237" s="60" t="s">
        <v>41</v>
      </c>
      <c r="C237" s="76" t="s">
        <v>70</v>
      </c>
      <c r="D237" s="76" t="s">
        <v>70</v>
      </c>
      <c r="E237" s="76" t="s">
        <v>70</v>
      </c>
      <c r="F237" s="45" t="s">
        <v>672</v>
      </c>
      <c r="G237" s="43" t="s">
        <v>602</v>
      </c>
      <c r="H237" s="33">
        <v>0.05</v>
      </c>
      <c r="I237" s="268"/>
      <c r="J237" s="31">
        <v>0.08</v>
      </c>
      <c r="K237" s="31"/>
      <c r="L237" s="31">
        <v>0.08</v>
      </c>
      <c r="M237" s="31"/>
      <c r="N237" s="31">
        <v>0.08</v>
      </c>
      <c r="O237" s="31"/>
      <c r="P237" s="31">
        <v>0.1</v>
      </c>
      <c r="Q237" s="31"/>
      <c r="R237" s="31">
        <v>0.08</v>
      </c>
      <c r="S237" s="31"/>
      <c r="T237" s="31">
        <v>0.08</v>
      </c>
      <c r="U237" s="31"/>
      <c r="V237" s="31">
        <v>0.08</v>
      </c>
      <c r="W237" s="31"/>
      <c r="X237" s="31">
        <v>0.1</v>
      </c>
      <c r="Y237" s="31"/>
      <c r="Z237" s="31">
        <v>0.08</v>
      </c>
      <c r="AA237" s="31"/>
      <c r="AB237" s="31">
        <v>0.08</v>
      </c>
      <c r="AC237" s="31"/>
      <c r="AD237" s="31">
        <v>0.08</v>
      </c>
      <c r="AE237" s="31"/>
      <c r="AF237" s="31">
        <v>0.08</v>
      </c>
      <c r="AG237" s="31"/>
      <c r="AH237" s="31">
        <f t="shared" si="19"/>
        <v>0.99999999999999978</v>
      </c>
      <c r="AI237" s="64">
        <v>44928</v>
      </c>
      <c r="AJ237" s="62">
        <v>45291</v>
      </c>
      <c r="AK237" s="44" t="s">
        <v>603</v>
      </c>
      <c r="AL237" s="44" t="s">
        <v>157</v>
      </c>
      <c r="AM237" s="44" t="s">
        <v>158</v>
      </c>
      <c r="AN237" s="25" t="s">
        <v>159</v>
      </c>
      <c r="AO237" s="25" t="s">
        <v>57</v>
      </c>
      <c r="AP237" s="25"/>
      <c r="DM237" s="2"/>
    </row>
    <row r="238" spans="1:117" s="35" customFormat="1" ht="99" hidden="1" customHeight="1">
      <c r="A238" s="43" t="s">
        <v>40</v>
      </c>
      <c r="B238" s="60" t="s">
        <v>41</v>
      </c>
      <c r="C238" s="76" t="s">
        <v>70</v>
      </c>
      <c r="D238" s="76" t="s">
        <v>70</v>
      </c>
      <c r="E238" s="76" t="s">
        <v>70</v>
      </c>
      <c r="F238" s="45" t="s">
        <v>673</v>
      </c>
      <c r="G238" s="50" t="s">
        <v>674</v>
      </c>
      <c r="H238" s="78">
        <v>0.1</v>
      </c>
      <c r="I238" s="268"/>
      <c r="J238" s="204"/>
      <c r="K238" s="204"/>
      <c r="L238" s="204"/>
      <c r="M238" s="204"/>
      <c r="N238" s="204"/>
      <c r="O238" s="204"/>
      <c r="P238" s="205"/>
      <c r="Q238" s="204"/>
      <c r="R238" s="161">
        <v>0.05</v>
      </c>
      <c r="S238" s="204"/>
      <c r="T238" s="161">
        <v>0.05</v>
      </c>
      <c r="U238" s="205"/>
      <c r="V238" s="205">
        <v>0.05</v>
      </c>
      <c r="W238" s="204"/>
      <c r="X238" s="205">
        <v>0.05</v>
      </c>
      <c r="Y238" s="204"/>
      <c r="Z238" s="205">
        <v>0.05</v>
      </c>
      <c r="AA238" s="204"/>
      <c r="AB238" s="205">
        <v>0.05</v>
      </c>
      <c r="AC238" s="204"/>
      <c r="AD238" s="205">
        <v>0.7</v>
      </c>
      <c r="AE238" s="204"/>
      <c r="AF238" s="205"/>
      <c r="AG238" s="204"/>
      <c r="AH238" s="31">
        <f t="shared" si="19"/>
        <v>1</v>
      </c>
      <c r="AI238" s="79">
        <v>45047</v>
      </c>
      <c r="AJ238" s="79">
        <v>45260</v>
      </c>
      <c r="AK238" s="50" t="s">
        <v>725</v>
      </c>
      <c r="AL238" s="44" t="s">
        <v>55</v>
      </c>
      <c r="AM238" s="44" t="s">
        <v>745</v>
      </c>
      <c r="AN238" s="25" t="s">
        <v>56</v>
      </c>
      <c r="AO238" s="25" t="s">
        <v>57</v>
      </c>
      <c r="AP238" s="25"/>
    </row>
    <row r="239" spans="1:117" s="35" customFormat="1" ht="105" hidden="1">
      <c r="A239" s="43" t="s">
        <v>40</v>
      </c>
      <c r="B239" s="60" t="s">
        <v>41</v>
      </c>
      <c r="C239" s="76" t="s">
        <v>70</v>
      </c>
      <c r="D239" s="76" t="s">
        <v>70</v>
      </c>
      <c r="E239" s="76" t="s">
        <v>70</v>
      </c>
      <c r="F239" s="45" t="s">
        <v>675</v>
      </c>
      <c r="G239" s="50" t="s">
        <v>759</v>
      </c>
      <c r="H239" s="78">
        <v>0.1</v>
      </c>
      <c r="I239" s="268"/>
      <c r="J239" s="76"/>
      <c r="K239" s="76"/>
      <c r="L239" s="76"/>
      <c r="M239" s="76"/>
      <c r="N239" s="76"/>
      <c r="O239" s="76"/>
      <c r="P239" s="78"/>
      <c r="Q239" s="76"/>
      <c r="R239" s="31">
        <v>0.2</v>
      </c>
      <c r="S239" s="76"/>
      <c r="T239" s="31">
        <v>0.3</v>
      </c>
      <c r="U239" s="78"/>
      <c r="V239" s="78">
        <v>0.5</v>
      </c>
      <c r="W239" s="76"/>
      <c r="X239" s="76"/>
      <c r="Y239" s="76"/>
      <c r="Z239" s="76"/>
      <c r="AA239" s="76"/>
      <c r="AB239" s="78"/>
      <c r="AC239" s="76"/>
      <c r="AD239" s="76"/>
      <c r="AE239" s="76"/>
      <c r="AF239" s="78"/>
      <c r="AG239" s="76"/>
      <c r="AH239" s="31">
        <f t="shared" si="19"/>
        <v>1</v>
      </c>
      <c r="AI239" s="79">
        <v>45047</v>
      </c>
      <c r="AJ239" s="79">
        <v>45138</v>
      </c>
      <c r="AK239" s="50" t="s">
        <v>727</v>
      </c>
      <c r="AL239" s="43" t="s">
        <v>726</v>
      </c>
      <c r="AM239" s="50" t="s">
        <v>74</v>
      </c>
      <c r="AN239" s="25" t="s">
        <v>47</v>
      </c>
      <c r="AO239" s="50" t="s">
        <v>57</v>
      </c>
      <c r="AP239" s="50"/>
    </row>
    <row r="240" spans="1:117" s="28" customFormat="1" ht="150.75" customHeight="1">
      <c r="A240" s="125" t="s">
        <v>40</v>
      </c>
      <c r="B240" s="111" t="s">
        <v>41</v>
      </c>
      <c r="C240" s="187" t="s">
        <v>70</v>
      </c>
      <c r="D240" s="187" t="s">
        <v>70</v>
      </c>
      <c r="E240" s="187" t="s">
        <v>70</v>
      </c>
      <c r="F240" s="224" t="s">
        <v>855</v>
      </c>
      <c r="G240" s="125" t="s">
        <v>589</v>
      </c>
      <c r="H240" s="183">
        <v>0.1</v>
      </c>
      <c r="I240" s="335"/>
      <c r="J240" s="111"/>
      <c r="K240" s="111"/>
      <c r="L240" s="111"/>
      <c r="M240" s="111"/>
      <c r="N240" s="111"/>
      <c r="O240" s="111"/>
      <c r="P240" s="111"/>
      <c r="Q240" s="111"/>
      <c r="R240" s="111"/>
      <c r="S240" s="111"/>
      <c r="T240" s="110">
        <v>0.1</v>
      </c>
      <c r="U240" s="111"/>
      <c r="V240" s="110">
        <v>0.2</v>
      </c>
      <c r="W240" s="111"/>
      <c r="X240" s="110">
        <v>0.2</v>
      </c>
      <c r="Y240" s="111"/>
      <c r="Z240" s="110">
        <v>0.2</v>
      </c>
      <c r="AA240" s="111"/>
      <c r="AB240" s="110">
        <v>0.2</v>
      </c>
      <c r="AC240" s="111"/>
      <c r="AD240" s="110">
        <v>0.1</v>
      </c>
      <c r="AE240" s="111"/>
      <c r="AF240" s="111"/>
      <c r="AG240" s="111"/>
      <c r="AH240" s="130">
        <f t="shared" si="19"/>
        <v>0.99999999999999989</v>
      </c>
      <c r="AI240" s="113">
        <v>45078</v>
      </c>
      <c r="AJ240" s="113">
        <v>45260</v>
      </c>
      <c r="AK240" s="125" t="s">
        <v>590</v>
      </c>
      <c r="AL240" s="125" t="s">
        <v>703</v>
      </c>
      <c r="AM240" s="125" t="s">
        <v>549</v>
      </c>
      <c r="AN240" s="145" t="s">
        <v>47</v>
      </c>
      <c r="AO240" s="145" t="s">
        <v>57</v>
      </c>
      <c r="AP240" s="145" t="s">
        <v>856</v>
      </c>
    </row>
    <row r="241" spans="1:117" s="1" customFormat="1" ht="77.25" hidden="1">
      <c r="A241" s="43" t="s">
        <v>40</v>
      </c>
      <c r="B241" s="60" t="s">
        <v>41</v>
      </c>
      <c r="C241" s="76" t="s">
        <v>70</v>
      </c>
      <c r="D241" s="76" t="s">
        <v>70</v>
      </c>
      <c r="E241" s="76" t="s">
        <v>70</v>
      </c>
      <c r="F241" s="45" t="s">
        <v>649</v>
      </c>
      <c r="G241" s="43" t="s">
        <v>600</v>
      </c>
      <c r="H241" s="78">
        <v>0.1</v>
      </c>
      <c r="I241" s="268"/>
      <c r="J241" s="31"/>
      <c r="K241" s="31"/>
      <c r="L241" s="31"/>
      <c r="M241" s="31"/>
      <c r="N241" s="31">
        <v>0.25</v>
      </c>
      <c r="O241" s="31"/>
      <c r="P241" s="31"/>
      <c r="Q241" s="31"/>
      <c r="R241" s="31"/>
      <c r="S241" s="31"/>
      <c r="T241" s="31">
        <v>0.25</v>
      </c>
      <c r="U241" s="31"/>
      <c r="V241" s="31"/>
      <c r="W241" s="31"/>
      <c r="X241" s="31"/>
      <c r="Y241" s="31"/>
      <c r="Z241" s="31">
        <v>0.25</v>
      </c>
      <c r="AA241" s="31"/>
      <c r="AB241" s="31"/>
      <c r="AC241" s="31"/>
      <c r="AD241" s="31"/>
      <c r="AE241" s="31"/>
      <c r="AF241" s="31">
        <v>0.25</v>
      </c>
      <c r="AG241" s="31"/>
      <c r="AH241" s="31">
        <f t="shared" si="19"/>
        <v>1</v>
      </c>
      <c r="AI241" s="64">
        <v>44986</v>
      </c>
      <c r="AJ241" s="62">
        <v>45291</v>
      </c>
      <c r="AK241" s="44" t="s">
        <v>601</v>
      </c>
      <c r="AL241" s="44" t="s">
        <v>157</v>
      </c>
      <c r="AM241" s="44" t="s">
        <v>158</v>
      </c>
      <c r="AN241" s="25" t="s">
        <v>159</v>
      </c>
      <c r="AO241" s="25" t="s">
        <v>57</v>
      </c>
      <c r="AP241" s="25"/>
      <c r="DM241" s="2"/>
    </row>
    <row r="242" spans="1:117" s="1" customFormat="1" ht="103.5" hidden="1" customHeight="1">
      <c r="A242" s="43" t="s">
        <v>40</v>
      </c>
      <c r="B242" s="60" t="s">
        <v>41</v>
      </c>
      <c r="C242" s="76" t="s">
        <v>70</v>
      </c>
      <c r="D242" s="76" t="s">
        <v>70</v>
      </c>
      <c r="E242" s="76" t="s">
        <v>70</v>
      </c>
      <c r="F242" s="45" t="s">
        <v>651</v>
      </c>
      <c r="G242" s="43" t="s">
        <v>665</v>
      </c>
      <c r="H242" s="78">
        <v>0.1</v>
      </c>
      <c r="I242" s="268"/>
      <c r="J242" s="31"/>
      <c r="K242" s="31"/>
      <c r="L242" s="31"/>
      <c r="M242" s="31"/>
      <c r="N242" s="31"/>
      <c r="O242" s="31"/>
      <c r="P242" s="31"/>
      <c r="Q242" s="31"/>
      <c r="R242" s="31">
        <v>0.5</v>
      </c>
      <c r="S242" s="31"/>
      <c r="T242" s="31"/>
      <c r="U242" s="31"/>
      <c r="V242" s="31"/>
      <c r="W242" s="31"/>
      <c r="X242" s="31"/>
      <c r="Y242" s="31"/>
      <c r="Z242" s="31">
        <v>0.5</v>
      </c>
      <c r="AA242" s="31"/>
      <c r="AB242" s="31"/>
      <c r="AC242" s="31"/>
      <c r="AD242" s="31"/>
      <c r="AE242" s="31"/>
      <c r="AF242" s="31"/>
      <c r="AG242" s="31"/>
      <c r="AH242" s="31">
        <f t="shared" si="19"/>
        <v>1</v>
      </c>
      <c r="AI242" s="64">
        <v>45047</v>
      </c>
      <c r="AJ242" s="62">
        <v>45199</v>
      </c>
      <c r="AK242" s="43" t="s">
        <v>606</v>
      </c>
      <c r="AL242" s="44" t="s">
        <v>55</v>
      </c>
      <c r="AM242" s="44" t="s">
        <v>745</v>
      </c>
      <c r="AN242" s="25" t="s">
        <v>56</v>
      </c>
      <c r="AO242" s="25" t="s">
        <v>57</v>
      </c>
      <c r="AP242" s="25"/>
      <c r="DM242" s="2"/>
    </row>
    <row r="243" spans="1:117" s="1" customFormat="1" ht="77.25" hidden="1">
      <c r="A243" s="43" t="s">
        <v>40</v>
      </c>
      <c r="B243" s="60" t="s">
        <v>41</v>
      </c>
      <c r="C243" s="76" t="s">
        <v>70</v>
      </c>
      <c r="D243" s="76" t="s">
        <v>70</v>
      </c>
      <c r="E243" s="76" t="s">
        <v>70</v>
      </c>
      <c r="F243" s="45" t="s">
        <v>651</v>
      </c>
      <c r="G243" s="43" t="s">
        <v>593</v>
      </c>
      <c r="H243" s="33">
        <v>0.1</v>
      </c>
      <c r="I243" s="268"/>
      <c r="J243" s="31"/>
      <c r="K243" s="31"/>
      <c r="L243" s="31"/>
      <c r="M243" s="31"/>
      <c r="N243" s="31"/>
      <c r="O243" s="31"/>
      <c r="P243" s="31">
        <v>1</v>
      </c>
      <c r="Q243" s="31"/>
      <c r="R243" s="31"/>
      <c r="S243" s="31"/>
      <c r="T243" s="31"/>
      <c r="U243" s="31"/>
      <c r="V243" s="31"/>
      <c r="W243" s="31"/>
      <c r="X243" s="31"/>
      <c r="Y243" s="31"/>
      <c r="Z243" s="31"/>
      <c r="AA243" s="31"/>
      <c r="AB243" s="31"/>
      <c r="AC243" s="31"/>
      <c r="AD243" s="31"/>
      <c r="AE243" s="31"/>
      <c r="AF243" s="31"/>
      <c r="AG243" s="31"/>
      <c r="AH243" s="31">
        <f t="shared" si="19"/>
        <v>1</v>
      </c>
      <c r="AI243" s="64">
        <v>45017</v>
      </c>
      <c r="AJ243" s="62">
        <v>45046</v>
      </c>
      <c r="AK243" s="44" t="s">
        <v>594</v>
      </c>
      <c r="AL243" s="43" t="s">
        <v>463</v>
      </c>
      <c r="AM243" s="44" t="s">
        <v>464</v>
      </c>
      <c r="AN243" s="25" t="s">
        <v>465</v>
      </c>
      <c r="AO243" s="25" t="s">
        <v>57</v>
      </c>
      <c r="AP243" s="25"/>
      <c r="DM243" s="2"/>
    </row>
    <row r="244" spans="1:117" s="1" customFormat="1" ht="77.25" hidden="1" customHeight="1">
      <c r="A244" s="43" t="s">
        <v>40</v>
      </c>
      <c r="B244" s="60" t="s">
        <v>41</v>
      </c>
      <c r="C244" s="76" t="s">
        <v>70</v>
      </c>
      <c r="D244" s="76" t="s">
        <v>70</v>
      </c>
      <c r="E244" s="76" t="s">
        <v>70</v>
      </c>
      <c r="F244" s="44" t="s">
        <v>642</v>
      </c>
      <c r="G244" s="43" t="s">
        <v>664</v>
      </c>
      <c r="H244" s="31">
        <v>0.05</v>
      </c>
      <c r="I244" s="269" t="e">
        <f>+H244+H245+#REF!+H246+H247+H248-+H249+H250+H251+H252+H253+H254</f>
        <v>#REF!</v>
      </c>
      <c r="J244" s="33"/>
      <c r="K244" s="33"/>
      <c r="L244" s="33"/>
      <c r="M244" s="33"/>
      <c r="N244" s="33">
        <v>0.2</v>
      </c>
      <c r="O244" s="33"/>
      <c r="P244" s="33">
        <v>0.8</v>
      </c>
      <c r="Q244" s="33"/>
      <c r="R244" s="33"/>
      <c r="S244" s="33"/>
      <c r="T244" s="33"/>
      <c r="U244" s="33"/>
      <c r="V244" s="33"/>
      <c r="W244" s="33"/>
      <c r="X244" s="33"/>
      <c r="Y244" s="33"/>
      <c r="Z244" s="33"/>
      <c r="AA244" s="33"/>
      <c r="AB244" s="33"/>
      <c r="AC244" s="33"/>
      <c r="AD244" s="33"/>
      <c r="AE244" s="33"/>
      <c r="AF244" s="33"/>
      <c r="AG244" s="33"/>
      <c r="AH244" s="31">
        <f t="shared" si="19"/>
        <v>1</v>
      </c>
      <c r="AI244" s="64">
        <v>44986</v>
      </c>
      <c r="AJ244" s="62">
        <v>45046</v>
      </c>
      <c r="AK244" s="43" t="s">
        <v>561</v>
      </c>
      <c r="AL244" s="43" t="s">
        <v>157</v>
      </c>
      <c r="AM244" s="43" t="s">
        <v>158</v>
      </c>
      <c r="AN244" s="43" t="s">
        <v>159</v>
      </c>
      <c r="AO244" s="43" t="s">
        <v>57</v>
      </c>
      <c r="AP244" s="43"/>
      <c r="DM244" s="2"/>
    </row>
    <row r="245" spans="1:117" s="1" customFormat="1" ht="61.5" hidden="1">
      <c r="A245" s="43" t="s">
        <v>40</v>
      </c>
      <c r="B245" s="60" t="s">
        <v>41</v>
      </c>
      <c r="C245" s="76" t="s">
        <v>70</v>
      </c>
      <c r="D245" s="76" t="s">
        <v>70</v>
      </c>
      <c r="E245" s="76" t="s">
        <v>70</v>
      </c>
      <c r="F245" s="44" t="s">
        <v>642</v>
      </c>
      <c r="G245" s="43" t="s">
        <v>564</v>
      </c>
      <c r="H245" s="31">
        <v>0.2</v>
      </c>
      <c r="I245" s="269"/>
      <c r="J245" s="31">
        <v>1</v>
      </c>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f t="shared" si="19"/>
        <v>1</v>
      </c>
      <c r="AI245" s="64">
        <v>44928</v>
      </c>
      <c r="AJ245" s="62">
        <v>44957</v>
      </c>
      <c r="AK245" s="43" t="s">
        <v>565</v>
      </c>
      <c r="AL245" s="44" t="s">
        <v>55</v>
      </c>
      <c r="AM245" s="25" t="s">
        <v>706</v>
      </c>
      <c r="AN245" s="25" t="s">
        <v>56</v>
      </c>
      <c r="AO245" s="25" t="s">
        <v>57</v>
      </c>
      <c r="AP245" s="25"/>
      <c r="DM245" s="2"/>
    </row>
    <row r="246" spans="1:117" s="1" customFormat="1" ht="76.5" hidden="1">
      <c r="A246" s="43" t="s">
        <v>40</v>
      </c>
      <c r="B246" s="60" t="s">
        <v>41</v>
      </c>
      <c r="C246" s="76" t="s">
        <v>70</v>
      </c>
      <c r="D246" s="76" t="s">
        <v>70</v>
      </c>
      <c r="E246" s="76" t="s">
        <v>70</v>
      </c>
      <c r="F246" s="44" t="s">
        <v>643</v>
      </c>
      <c r="G246" s="43" t="s">
        <v>562</v>
      </c>
      <c r="H246" s="31">
        <v>0.05</v>
      </c>
      <c r="I246" s="269"/>
      <c r="J246" s="33"/>
      <c r="K246" s="33"/>
      <c r="L246" s="33"/>
      <c r="M246" s="33"/>
      <c r="N246" s="33">
        <v>0.25</v>
      </c>
      <c r="O246" s="33"/>
      <c r="P246" s="33"/>
      <c r="Q246" s="33"/>
      <c r="R246" s="33"/>
      <c r="S246" s="33"/>
      <c r="T246" s="33">
        <v>0.25</v>
      </c>
      <c r="U246" s="33"/>
      <c r="V246" s="33"/>
      <c r="W246" s="33"/>
      <c r="X246" s="33"/>
      <c r="Y246" s="33"/>
      <c r="Z246" s="33">
        <v>0.25</v>
      </c>
      <c r="AA246" s="33"/>
      <c r="AB246" s="33"/>
      <c r="AC246" s="33"/>
      <c r="AD246" s="33"/>
      <c r="AE246" s="33"/>
      <c r="AF246" s="33">
        <v>0.25</v>
      </c>
      <c r="AG246" s="33"/>
      <c r="AH246" s="31">
        <f t="shared" si="19"/>
        <v>1</v>
      </c>
      <c r="AI246" s="64">
        <v>44986</v>
      </c>
      <c r="AJ246" s="64">
        <v>45291</v>
      </c>
      <c r="AK246" s="43" t="s">
        <v>563</v>
      </c>
      <c r="AL246" s="43" t="s">
        <v>157</v>
      </c>
      <c r="AM246" s="43" t="s">
        <v>158</v>
      </c>
      <c r="AN246" s="43" t="s">
        <v>159</v>
      </c>
      <c r="AO246" s="43" t="s">
        <v>57</v>
      </c>
      <c r="AP246" s="43"/>
      <c r="DM246" s="2"/>
    </row>
    <row r="247" spans="1:117" s="1" customFormat="1" ht="76.5" hidden="1">
      <c r="A247" s="43" t="s">
        <v>40</v>
      </c>
      <c r="B247" s="60" t="s">
        <v>41</v>
      </c>
      <c r="C247" s="76" t="s">
        <v>70</v>
      </c>
      <c r="D247" s="76" t="s">
        <v>70</v>
      </c>
      <c r="E247" s="76" t="s">
        <v>70</v>
      </c>
      <c r="F247" s="44" t="s">
        <v>646</v>
      </c>
      <c r="G247" s="158" t="s">
        <v>572</v>
      </c>
      <c r="H247" s="31">
        <v>0.2</v>
      </c>
      <c r="I247" s="269"/>
      <c r="J247" s="31"/>
      <c r="K247" s="31"/>
      <c r="L247" s="31"/>
      <c r="M247" s="31"/>
      <c r="N247" s="31"/>
      <c r="O247" s="31"/>
      <c r="P247" s="31"/>
      <c r="Q247" s="31"/>
      <c r="R247" s="31"/>
      <c r="S247" s="31"/>
      <c r="T247" s="31"/>
      <c r="U247" s="31"/>
      <c r="V247" s="31"/>
      <c r="W247" s="31"/>
      <c r="X247" s="31"/>
      <c r="Y247" s="31"/>
      <c r="Z247" s="31"/>
      <c r="AA247" s="31"/>
      <c r="AB247" s="31">
        <v>0.1</v>
      </c>
      <c r="AC247" s="31"/>
      <c r="AD247" s="31">
        <v>0.1</v>
      </c>
      <c r="AE247" s="31"/>
      <c r="AF247" s="31">
        <v>0.8</v>
      </c>
      <c r="AG247" s="31"/>
      <c r="AH247" s="31">
        <f t="shared" si="19"/>
        <v>1</v>
      </c>
      <c r="AI247" s="64">
        <v>44958</v>
      </c>
      <c r="AJ247" s="62">
        <v>45046</v>
      </c>
      <c r="AK247" s="44" t="s">
        <v>544</v>
      </c>
      <c r="AL247" s="44" t="s">
        <v>157</v>
      </c>
      <c r="AM247" s="44" t="s">
        <v>158</v>
      </c>
      <c r="AN247" s="25" t="s">
        <v>159</v>
      </c>
      <c r="AO247" s="25" t="s">
        <v>57</v>
      </c>
      <c r="AP247" s="25"/>
      <c r="DM247" s="2"/>
    </row>
    <row r="248" spans="1:117" s="1" customFormat="1" ht="76.5" hidden="1">
      <c r="A248" s="43" t="s">
        <v>40</v>
      </c>
      <c r="B248" s="60" t="s">
        <v>41</v>
      </c>
      <c r="C248" s="76" t="s">
        <v>70</v>
      </c>
      <c r="D248" s="76" t="s">
        <v>70</v>
      </c>
      <c r="E248" s="76" t="s">
        <v>70</v>
      </c>
      <c r="F248" s="44" t="s">
        <v>646</v>
      </c>
      <c r="G248" s="43" t="s">
        <v>574</v>
      </c>
      <c r="H248" s="31">
        <v>0.05</v>
      </c>
      <c r="I248" s="269"/>
      <c r="J248" s="31"/>
      <c r="K248" s="31"/>
      <c r="L248" s="31"/>
      <c r="M248" s="31"/>
      <c r="N248" s="31">
        <v>0.5</v>
      </c>
      <c r="O248" s="31"/>
      <c r="P248" s="31"/>
      <c r="Q248" s="31"/>
      <c r="R248" s="31"/>
      <c r="S248" s="31"/>
      <c r="T248" s="31"/>
      <c r="U248" s="31"/>
      <c r="V248" s="31"/>
      <c r="W248" s="31"/>
      <c r="X248" s="31">
        <v>0.5</v>
      </c>
      <c r="Y248" s="31"/>
      <c r="Z248" s="31"/>
      <c r="AA248" s="31"/>
      <c r="AB248" s="31"/>
      <c r="AC248" s="31"/>
      <c r="AD248" s="31"/>
      <c r="AE248" s="31"/>
      <c r="AF248" s="31"/>
      <c r="AG248" s="31"/>
      <c r="AH248" s="31">
        <f t="shared" si="19"/>
        <v>1</v>
      </c>
      <c r="AI248" s="64">
        <v>44986</v>
      </c>
      <c r="AJ248" s="62">
        <v>45169</v>
      </c>
      <c r="AK248" s="44" t="s">
        <v>575</v>
      </c>
      <c r="AL248" s="44" t="s">
        <v>55</v>
      </c>
      <c r="AM248" s="25" t="s">
        <v>745</v>
      </c>
      <c r="AN248" s="25" t="s">
        <v>56</v>
      </c>
      <c r="AO248" s="25" t="s">
        <v>57</v>
      </c>
      <c r="AP248" s="25"/>
      <c r="DM248" s="2"/>
    </row>
    <row r="249" spans="1:117" s="1" customFormat="1" ht="76.5" hidden="1">
      <c r="A249" s="43" t="s">
        <v>40</v>
      </c>
      <c r="B249" s="60" t="s">
        <v>41</v>
      </c>
      <c r="C249" s="76" t="s">
        <v>70</v>
      </c>
      <c r="D249" s="76" t="s">
        <v>70</v>
      </c>
      <c r="E249" s="76" t="s">
        <v>70</v>
      </c>
      <c r="F249" s="44" t="s">
        <v>641</v>
      </c>
      <c r="G249" s="43" t="s">
        <v>576</v>
      </c>
      <c r="H249" s="31">
        <v>0.05</v>
      </c>
      <c r="I249" s="269"/>
      <c r="J249" s="31">
        <v>0.08</v>
      </c>
      <c r="K249" s="31"/>
      <c r="L249" s="31">
        <v>0.08</v>
      </c>
      <c r="M249" s="31"/>
      <c r="N249" s="31">
        <v>0.08</v>
      </c>
      <c r="O249" s="31"/>
      <c r="P249" s="31">
        <v>0.1</v>
      </c>
      <c r="Q249" s="31"/>
      <c r="R249" s="31">
        <v>0.08</v>
      </c>
      <c r="S249" s="31"/>
      <c r="T249" s="31">
        <v>0.08</v>
      </c>
      <c r="U249" s="31"/>
      <c r="V249" s="31">
        <v>0.08</v>
      </c>
      <c r="W249" s="31"/>
      <c r="X249" s="31">
        <v>0.1</v>
      </c>
      <c r="Y249" s="31"/>
      <c r="Z249" s="31">
        <v>0.08</v>
      </c>
      <c r="AA249" s="31"/>
      <c r="AB249" s="31">
        <v>0.08</v>
      </c>
      <c r="AC249" s="31"/>
      <c r="AD249" s="31">
        <v>0.08</v>
      </c>
      <c r="AE249" s="31"/>
      <c r="AF249" s="31">
        <v>0.08</v>
      </c>
      <c r="AG249" s="31"/>
      <c r="AH249" s="31">
        <f t="shared" si="19"/>
        <v>0.99999999999999978</v>
      </c>
      <c r="AI249" s="64">
        <v>44928</v>
      </c>
      <c r="AJ249" s="62">
        <v>45291</v>
      </c>
      <c r="AK249" s="44" t="s">
        <v>577</v>
      </c>
      <c r="AL249" s="44" t="s">
        <v>699</v>
      </c>
      <c r="AM249" s="44" t="s">
        <v>715</v>
      </c>
      <c r="AN249" s="25" t="s">
        <v>714</v>
      </c>
      <c r="AO249" s="25" t="s">
        <v>57</v>
      </c>
      <c r="AP249" s="25"/>
      <c r="DM249" s="2"/>
    </row>
    <row r="250" spans="1:117" s="1" customFormat="1" ht="76.5" hidden="1">
      <c r="A250" s="43" t="s">
        <v>40</v>
      </c>
      <c r="B250" s="60" t="s">
        <v>41</v>
      </c>
      <c r="C250" s="76" t="s">
        <v>70</v>
      </c>
      <c r="D250" s="76" t="s">
        <v>70</v>
      </c>
      <c r="E250" s="76" t="s">
        <v>70</v>
      </c>
      <c r="F250" s="44" t="s">
        <v>641</v>
      </c>
      <c r="G250" s="43" t="s">
        <v>578</v>
      </c>
      <c r="H250" s="31">
        <v>0.1</v>
      </c>
      <c r="I250" s="269"/>
      <c r="J250" s="31"/>
      <c r="K250" s="31"/>
      <c r="L250" s="31"/>
      <c r="M250" s="31"/>
      <c r="N250" s="31"/>
      <c r="O250" s="31"/>
      <c r="P250" s="31"/>
      <c r="Q250" s="31"/>
      <c r="R250" s="31">
        <v>1</v>
      </c>
      <c r="S250" s="31"/>
      <c r="T250" s="31"/>
      <c r="U250" s="31"/>
      <c r="V250" s="31"/>
      <c r="W250" s="31"/>
      <c r="X250" s="31"/>
      <c r="Y250" s="31"/>
      <c r="Z250" s="31"/>
      <c r="AA250" s="31"/>
      <c r="AB250" s="31"/>
      <c r="AC250" s="31"/>
      <c r="AD250" s="31"/>
      <c r="AE250" s="31"/>
      <c r="AF250" s="31"/>
      <c r="AG250" s="31"/>
      <c r="AH250" s="31">
        <f t="shared" si="19"/>
        <v>1</v>
      </c>
      <c r="AI250" s="64">
        <v>45047</v>
      </c>
      <c r="AJ250" s="62">
        <v>45077</v>
      </c>
      <c r="AK250" s="44" t="s">
        <v>579</v>
      </c>
      <c r="AL250" s="44" t="s">
        <v>55</v>
      </c>
      <c r="AM250" s="25" t="s">
        <v>745</v>
      </c>
      <c r="AN250" s="25" t="s">
        <v>56</v>
      </c>
      <c r="AO250" s="25" t="s">
        <v>57</v>
      </c>
      <c r="AP250" s="25"/>
      <c r="DM250" s="2"/>
    </row>
    <row r="251" spans="1:117" s="1" customFormat="1" ht="76.5" hidden="1">
      <c r="A251" s="43" t="s">
        <v>40</v>
      </c>
      <c r="B251" s="60" t="s">
        <v>41</v>
      </c>
      <c r="C251" s="76" t="s">
        <v>70</v>
      </c>
      <c r="D251" s="76" t="s">
        <v>70</v>
      </c>
      <c r="E251" s="76" t="s">
        <v>70</v>
      </c>
      <c r="F251" s="44" t="s">
        <v>641</v>
      </c>
      <c r="G251" s="43" t="s">
        <v>559</v>
      </c>
      <c r="H251" s="31">
        <v>0.1</v>
      </c>
      <c r="I251" s="269"/>
      <c r="J251" s="60"/>
      <c r="K251" s="60"/>
      <c r="L251" s="63">
        <v>0.2</v>
      </c>
      <c r="M251" s="60"/>
      <c r="N251" s="33">
        <v>0.8</v>
      </c>
      <c r="O251" s="60"/>
      <c r="P251" s="33"/>
      <c r="Q251" s="60"/>
      <c r="R251" s="33"/>
      <c r="S251" s="60"/>
      <c r="T251" s="33"/>
      <c r="U251" s="60"/>
      <c r="V251" s="60"/>
      <c r="W251" s="60"/>
      <c r="X251" s="60"/>
      <c r="Y251" s="60"/>
      <c r="Z251" s="60"/>
      <c r="AA251" s="60"/>
      <c r="AB251" s="60"/>
      <c r="AC251" s="60"/>
      <c r="AD251" s="33"/>
      <c r="AE251" s="60"/>
      <c r="AF251" s="33"/>
      <c r="AG251" s="60"/>
      <c r="AH251" s="31">
        <f t="shared" si="19"/>
        <v>1</v>
      </c>
      <c r="AI251" s="64">
        <v>44958</v>
      </c>
      <c r="AJ251" s="64">
        <v>45015</v>
      </c>
      <c r="AK251" s="43" t="s">
        <v>560</v>
      </c>
      <c r="AL251" s="43" t="s">
        <v>157</v>
      </c>
      <c r="AM251" s="43" t="s">
        <v>158</v>
      </c>
      <c r="AN251" s="43" t="s">
        <v>159</v>
      </c>
      <c r="AO251" s="43" t="s">
        <v>57</v>
      </c>
      <c r="AP251" s="43"/>
      <c r="DM251" s="2"/>
    </row>
    <row r="252" spans="1:117" s="28" customFormat="1" ht="75" hidden="1" customHeight="1">
      <c r="A252" s="43" t="s">
        <v>40</v>
      </c>
      <c r="B252" s="60" t="s">
        <v>41</v>
      </c>
      <c r="C252" s="76" t="s">
        <v>70</v>
      </c>
      <c r="D252" s="76" t="s">
        <v>70</v>
      </c>
      <c r="E252" s="76" t="s">
        <v>70</v>
      </c>
      <c r="F252" s="44" t="s">
        <v>641</v>
      </c>
      <c r="G252" s="158" t="s">
        <v>840</v>
      </c>
      <c r="H252" s="31">
        <v>0.1</v>
      </c>
      <c r="I252" s="269"/>
      <c r="J252" s="43"/>
      <c r="K252" s="43"/>
      <c r="L252" s="43"/>
      <c r="M252" s="43"/>
      <c r="N252" s="57"/>
      <c r="O252" s="43"/>
      <c r="P252" s="57">
        <v>0.25</v>
      </c>
      <c r="Q252" s="43"/>
      <c r="R252" s="43"/>
      <c r="S252" s="43"/>
      <c r="T252" s="57"/>
      <c r="U252" s="43"/>
      <c r="V252" s="57">
        <v>0.25</v>
      </c>
      <c r="W252" s="43"/>
      <c r="X252" s="43"/>
      <c r="Y252" s="43"/>
      <c r="Z252" s="57"/>
      <c r="AA252" s="43"/>
      <c r="AB252" s="57">
        <v>0.25</v>
      </c>
      <c r="AC252" s="43"/>
      <c r="AD252" s="43"/>
      <c r="AE252" s="43"/>
      <c r="AF252" s="57">
        <v>0.25</v>
      </c>
      <c r="AG252" s="43"/>
      <c r="AH252" s="31">
        <f t="shared" si="19"/>
        <v>1</v>
      </c>
      <c r="AI252" s="64">
        <v>44986</v>
      </c>
      <c r="AJ252" s="64">
        <v>45291</v>
      </c>
      <c r="AK252" s="43" t="s">
        <v>102</v>
      </c>
      <c r="AL252" s="43" t="s">
        <v>703</v>
      </c>
      <c r="AM252" s="43" t="s">
        <v>549</v>
      </c>
      <c r="AN252" s="25" t="s">
        <v>47</v>
      </c>
      <c r="AO252" s="25" t="s">
        <v>57</v>
      </c>
      <c r="AP252" s="25"/>
    </row>
    <row r="253" spans="1:117" s="28" customFormat="1" ht="61.5" hidden="1">
      <c r="A253" s="43" t="s">
        <v>40</v>
      </c>
      <c r="B253" s="60" t="s">
        <v>41</v>
      </c>
      <c r="C253" s="76" t="s">
        <v>70</v>
      </c>
      <c r="D253" s="76" t="s">
        <v>70</v>
      </c>
      <c r="E253" s="76" t="s">
        <v>70</v>
      </c>
      <c r="F253" s="44" t="s">
        <v>678</v>
      </c>
      <c r="G253" s="43" t="s">
        <v>679</v>
      </c>
      <c r="H253" s="31">
        <v>0.05</v>
      </c>
      <c r="I253" s="269"/>
      <c r="J253" s="43"/>
      <c r="K253" s="43"/>
      <c r="L253" s="43"/>
      <c r="M253" s="43"/>
      <c r="N253" s="57">
        <v>0.25</v>
      </c>
      <c r="O253" s="43"/>
      <c r="P253" s="43"/>
      <c r="Q253" s="43"/>
      <c r="R253" s="43"/>
      <c r="S253" s="43"/>
      <c r="T253" s="57">
        <v>0.25</v>
      </c>
      <c r="U253" s="43"/>
      <c r="V253" s="43"/>
      <c r="W253" s="43"/>
      <c r="X253" s="43"/>
      <c r="Y253" s="43"/>
      <c r="Z253" s="57">
        <v>0.25</v>
      </c>
      <c r="AA253" s="43"/>
      <c r="AB253" s="43"/>
      <c r="AC253" s="43"/>
      <c r="AD253" s="43"/>
      <c r="AE253" s="43"/>
      <c r="AF253" s="57">
        <v>0.25</v>
      </c>
      <c r="AG253" s="43"/>
      <c r="AH253" s="31">
        <f t="shared" si="19"/>
        <v>1</v>
      </c>
      <c r="AI253" s="64">
        <v>44986</v>
      </c>
      <c r="AJ253" s="64">
        <v>45291</v>
      </c>
      <c r="AK253" s="43" t="s">
        <v>728</v>
      </c>
      <c r="AL253" s="43" t="s">
        <v>157</v>
      </c>
      <c r="AM253" s="43" t="s">
        <v>158</v>
      </c>
      <c r="AN253" s="43" t="s">
        <v>159</v>
      </c>
      <c r="AO253" s="43" t="s">
        <v>57</v>
      </c>
      <c r="AP253" s="43"/>
    </row>
    <row r="254" spans="1:117" s="1" customFormat="1" ht="90" hidden="1">
      <c r="A254" s="43" t="s">
        <v>40</v>
      </c>
      <c r="B254" s="60" t="s">
        <v>41</v>
      </c>
      <c r="C254" s="76" t="s">
        <v>70</v>
      </c>
      <c r="D254" s="76" t="s">
        <v>70</v>
      </c>
      <c r="E254" s="76" t="s">
        <v>70</v>
      </c>
      <c r="F254" s="44" t="s">
        <v>645</v>
      </c>
      <c r="G254" s="43" t="s">
        <v>570</v>
      </c>
      <c r="H254" s="31">
        <v>0.05</v>
      </c>
      <c r="I254" s="269"/>
      <c r="J254" s="31"/>
      <c r="K254" s="31"/>
      <c r="L254" s="31"/>
      <c r="M254" s="31"/>
      <c r="N254" s="57">
        <v>0.25</v>
      </c>
      <c r="O254" s="43"/>
      <c r="P254" s="43"/>
      <c r="Q254" s="43"/>
      <c r="R254" s="43"/>
      <c r="S254" s="43"/>
      <c r="T254" s="57">
        <v>0.25</v>
      </c>
      <c r="U254" s="43"/>
      <c r="V254" s="43"/>
      <c r="W254" s="43"/>
      <c r="X254" s="43"/>
      <c r="Y254" s="43"/>
      <c r="Z254" s="57">
        <v>0.25</v>
      </c>
      <c r="AA254" s="43"/>
      <c r="AB254" s="43"/>
      <c r="AC254" s="43"/>
      <c r="AD254" s="43"/>
      <c r="AE254" s="43"/>
      <c r="AF254" s="57">
        <v>0.25</v>
      </c>
      <c r="AG254" s="43"/>
      <c r="AH254" s="31">
        <f t="shared" si="19"/>
        <v>1</v>
      </c>
      <c r="AI254" s="64">
        <v>44986</v>
      </c>
      <c r="AJ254" s="64">
        <v>45291</v>
      </c>
      <c r="AK254" s="44" t="s">
        <v>571</v>
      </c>
      <c r="AL254" s="44" t="s">
        <v>55</v>
      </c>
      <c r="AM254" s="25" t="s">
        <v>525</v>
      </c>
      <c r="AN254" s="25" t="s">
        <v>57</v>
      </c>
      <c r="AO254" s="25" t="s">
        <v>57</v>
      </c>
      <c r="AP254" s="25"/>
      <c r="DM254" s="2"/>
    </row>
    <row r="255" spans="1:117" s="1" customFormat="1" ht="91.5" hidden="1">
      <c r="A255" s="43" t="s">
        <v>40</v>
      </c>
      <c r="B255" s="60" t="s">
        <v>41</v>
      </c>
      <c r="C255" s="76" t="s">
        <v>70</v>
      </c>
      <c r="D255" s="76" t="s">
        <v>70</v>
      </c>
      <c r="E255" s="76" t="s">
        <v>70</v>
      </c>
      <c r="F255" s="44" t="s">
        <v>644</v>
      </c>
      <c r="G255" s="43" t="s">
        <v>568</v>
      </c>
      <c r="H255" s="31">
        <v>0.05</v>
      </c>
      <c r="I255" s="243">
        <f>+H255+H256+H257+H258+H259+H260+H261+H262+H263+H264+H265+H266+H267+H268+H269+H270+H271+H272</f>
        <v>1.0000000000000004</v>
      </c>
      <c r="J255" s="31"/>
      <c r="K255" s="31"/>
      <c r="L255" s="31">
        <v>0.2</v>
      </c>
      <c r="M255" s="31"/>
      <c r="N255" s="31">
        <v>0.3</v>
      </c>
      <c r="O255" s="31"/>
      <c r="P255" s="31">
        <v>0.3</v>
      </c>
      <c r="Q255" s="31"/>
      <c r="R255" s="31">
        <v>0.2</v>
      </c>
      <c r="S255" s="31"/>
      <c r="T255" s="31"/>
      <c r="U255" s="31"/>
      <c r="V255" s="31"/>
      <c r="W255" s="31"/>
      <c r="X255" s="31"/>
      <c r="Y255" s="31"/>
      <c r="Z255" s="31"/>
      <c r="AA255" s="31"/>
      <c r="AB255" s="31"/>
      <c r="AC255" s="31"/>
      <c r="AD255" s="31"/>
      <c r="AE255" s="31"/>
      <c r="AF255" s="31"/>
      <c r="AG255" s="31"/>
      <c r="AH255" s="31">
        <f t="shared" si="19"/>
        <v>1</v>
      </c>
      <c r="AI255" s="64">
        <v>44958</v>
      </c>
      <c r="AJ255" s="62">
        <v>45077</v>
      </c>
      <c r="AK255" s="44" t="s">
        <v>569</v>
      </c>
      <c r="AL255" s="44" t="s">
        <v>45</v>
      </c>
      <c r="AM255" s="43" t="s">
        <v>549</v>
      </c>
      <c r="AN255" s="25" t="s">
        <v>47</v>
      </c>
      <c r="AO255" s="25" t="s">
        <v>57</v>
      </c>
      <c r="AP255" s="25"/>
      <c r="DM255" s="2"/>
    </row>
    <row r="256" spans="1:117" s="28" customFormat="1" ht="105" hidden="1" customHeight="1">
      <c r="A256" s="43" t="s">
        <v>40</v>
      </c>
      <c r="B256" s="60" t="s">
        <v>41</v>
      </c>
      <c r="C256" s="76" t="s">
        <v>70</v>
      </c>
      <c r="D256" s="76" t="s">
        <v>70</v>
      </c>
      <c r="E256" s="76" t="s">
        <v>70</v>
      </c>
      <c r="F256" s="44" t="s">
        <v>644</v>
      </c>
      <c r="G256" s="43" t="s">
        <v>585</v>
      </c>
      <c r="H256" s="31">
        <v>0.05</v>
      </c>
      <c r="I256" s="244"/>
      <c r="J256" s="60"/>
      <c r="K256" s="60"/>
      <c r="L256" s="60"/>
      <c r="M256" s="60"/>
      <c r="N256" s="63">
        <v>0.33</v>
      </c>
      <c r="O256" s="60"/>
      <c r="P256" s="63">
        <v>0.33</v>
      </c>
      <c r="Q256" s="60"/>
      <c r="R256" s="63">
        <v>0.34</v>
      </c>
      <c r="S256" s="60"/>
      <c r="T256" s="60"/>
      <c r="U256" s="60"/>
      <c r="V256" s="60"/>
      <c r="W256" s="60"/>
      <c r="X256" s="60"/>
      <c r="Y256" s="60"/>
      <c r="Z256" s="60"/>
      <c r="AA256" s="60"/>
      <c r="AB256" s="60"/>
      <c r="AC256" s="60"/>
      <c r="AD256" s="60"/>
      <c r="AE256" s="60"/>
      <c r="AF256" s="60"/>
      <c r="AG256" s="60"/>
      <c r="AH256" s="31">
        <f t="shared" si="19"/>
        <v>1</v>
      </c>
      <c r="AI256" s="64">
        <v>44986</v>
      </c>
      <c r="AJ256" s="64">
        <v>45077</v>
      </c>
      <c r="AK256" s="43" t="s">
        <v>586</v>
      </c>
      <c r="AL256" s="43" t="s">
        <v>703</v>
      </c>
      <c r="AM256" s="43" t="s">
        <v>549</v>
      </c>
      <c r="AN256" s="25" t="s">
        <v>47</v>
      </c>
      <c r="AO256" s="25" t="s">
        <v>57</v>
      </c>
      <c r="AP256" s="25"/>
    </row>
    <row r="257" spans="1:117" s="28" customFormat="1" ht="93.6" hidden="1" customHeight="1">
      <c r="A257" s="43" t="s">
        <v>40</v>
      </c>
      <c r="B257" s="60" t="s">
        <v>41</v>
      </c>
      <c r="C257" s="76" t="s">
        <v>70</v>
      </c>
      <c r="D257" s="76" t="s">
        <v>70</v>
      </c>
      <c r="E257" s="76" t="s">
        <v>70</v>
      </c>
      <c r="F257" s="44" t="s">
        <v>639</v>
      </c>
      <c r="G257" s="43" t="s">
        <v>587</v>
      </c>
      <c r="H257" s="31">
        <v>0.05</v>
      </c>
      <c r="I257" s="244"/>
      <c r="J257" s="63">
        <v>0.1</v>
      </c>
      <c r="K257" s="60"/>
      <c r="L257" s="63">
        <v>0.1</v>
      </c>
      <c r="M257" s="60"/>
      <c r="N257" s="63">
        <v>0.1</v>
      </c>
      <c r="O257" s="60"/>
      <c r="P257" s="63">
        <v>0.1</v>
      </c>
      <c r="Q257" s="60"/>
      <c r="R257" s="63">
        <v>0.1</v>
      </c>
      <c r="S257" s="60"/>
      <c r="T257" s="63">
        <v>0.1</v>
      </c>
      <c r="U257" s="60"/>
      <c r="V257" s="63">
        <v>0.1</v>
      </c>
      <c r="W257" s="60"/>
      <c r="X257" s="63">
        <v>0.1</v>
      </c>
      <c r="Y257" s="60"/>
      <c r="Z257" s="63">
        <v>0.2</v>
      </c>
      <c r="AA257" s="60"/>
      <c r="AB257" s="60"/>
      <c r="AC257" s="60"/>
      <c r="AD257" s="60"/>
      <c r="AE257" s="60"/>
      <c r="AF257" s="60"/>
      <c r="AG257" s="60"/>
      <c r="AH257" s="31">
        <f t="shared" si="19"/>
        <v>1</v>
      </c>
      <c r="AI257" s="64">
        <v>44927</v>
      </c>
      <c r="AJ257" s="64">
        <v>45199</v>
      </c>
      <c r="AK257" s="43" t="s">
        <v>588</v>
      </c>
      <c r="AL257" s="43" t="s">
        <v>703</v>
      </c>
      <c r="AM257" s="43" t="s">
        <v>549</v>
      </c>
      <c r="AN257" s="25" t="s">
        <v>47</v>
      </c>
      <c r="AO257" s="25" t="s">
        <v>57</v>
      </c>
      <c r="AP257" s="25"/>
    </row>
    <row r="258" spans="1:117" s="28" customFormat="1" ht="110.1" hidden="1" customHeight="1">
      <c r="A258" s="43" t="s">
        <v>40</v>
      </c>
      <c r="B258" s="60" t="s">
        <v>41</v>
      </c>
      <c r="C258" s="76" t="s">
        <v>70</v>
      </c>
      <c r="D258" s="76" t="s">
        <v>70</v>
      </c>
      <c r="E258" s="76" t="s">
        <v>70</v>
      </c>
      <c r="F258" s="44" t="s">
        <v>639</v>
      </c>
      <c r="G258" s="43" t="s">
        <v>548</v>
      </c>
      <c r="H258" s="31">
        <v>0.05</v>
      </c>
      <c r="I258" s="244"/>
      <c r="J258" s="60"/>
      <c r="K258" s="60"/>
      <c r="L258" s="60"/>
      <c r="M258" s="60"/>
      <c r="N258" s="60"/>
      <c r="O258" s="60"/>
      <c r="P258" s="63"/>
      <c r="Q258" s="60"/>
      <c r="R258" s="63"/>
      <c r="S258" s="60"/>
      <c r="T258" s="63">
        <v>1</v>
      </c>
      <c r="U258" s="60"/>
      <c r="V258" s="60"/>
      <c r="W258" s="60"/>
      <c r="X258" s="60"/>
      <c r="Y258" s="60"/>
      <c r="Z258" s="60"/>
      <c r="AA258" s="60"/>
      <c r="AB258" s="60"/>
      <c r="AC258" s="60"/>
      <c r="AD258" s="60"/>
      <c r="AE258" s="60"/>
      <c r="AF258" s="60"/>
      <c r="AG258" s="60"/>
      <c r="AH258" s="31">
        <f t="shared" si="19"/>
        <v>1</v>
      </c>
      <c r="AI258" s="64">
        <v>45078</v>
      </c>
      <c r="AJ258" s="64">
        <v>45107</v>
      </c>
      <c r="AK258" s="43" t="s">
        <v>102</v>
      </c>
      <c r="AL258" s="43" t="s">
        <v>703</v>
      </c>
      <c r="AM258" s="43" t="s">
        <v>549</v>
      </c>
      <c r="AN258" s="25" t="s">
        <v>47</v>
      </c>
      <c r="AO258" s="25" t="s">
        <v>57</v>
      </c>
      <c r="AP258" s="25"/>
    </row>
    <row r="259" spans="1:117" s="28" customFormat="1" ht="76.5" hidden="1">
      <c r="A259" s="43" t="s">
        <v>40</v>
      </c>
      <c r="B259" s="60" t="s">
        <v>41</v>
      </c>
      <c r="C259" s="76" t="s">
        <v>70</v>
      </c>
      <c r="D259" s="76" t="s">
        <v>70</v>
      </c>
      <c r="E259" s="76" t="s">
        <v>70</v>
      </c>
      <c r="F259" s="44" t="s">
        <v>639</v>
      </c>
      <c r="G259" s="43" t="s">
        <v>550</v>
      </c>
      <c r="H259" s="31">
        <v>0.05</v>
      </c>
      <c r="I259" s="244"/>
      <c r="J259" s="60"/>
      <c r="K259" s="60"/>
      <c r="L259" s="60"/>
      <c r="M259" s="60"/>
      <c r="N259" s="60"/>
      <c r="O259" s="60"/>
      <c r="P259" s="63">
        <v>0.5</v>
      </c>
      <c r="Q259" s="60"/>
      <c r="R259" s="60"/>
      <c r="S259" s="60"/>
      <c r="T259" s="60"/>
      <c r="U259" s="60"/>
      <c r="V259" s="60"/>
      <c r="W259" s="60"/>
      <c r="X259" s="60"/>
      <c r="Y259" s="60"/>
      <c r="Z259" s="63">
        <v>0.5</v>
      </c>
      <c r="AA259" s="60"/>
      <c r="AB259" s="63"/>
      <c r="AC259" s="60"/>
      <c r="AD259" s="60"/>
      <c r="AE259" s="60"/>
      <c r="AF259" s="60"/>
      <c r="AG259" s="60"/>
      <c r="AH259" s="31">
        <f t="shared" si="19"/>
        <v>1</v>
      </c>
      <c r="AI259" s="64">
        <v>45017</v>
      </c>
      <c r="AJ259" s="64">
        <v>45199</v>
      </c>
      <c r="AK259" s="43" t="s">
        <v>551</v>
      </c>
      <c r="AL259" s="43" t="s">
        <v>703</v>
      </c>
      <c r="AM259" s="43" t="s">
        <v>549</v>
      </c>
      <c r="AN259" s="25" t="s">
        <v>47</v>
      </c>
      <c r="AO259" s="25" t="s">
        <v>57</v>
      </c>
      <c r="AP259" s="25"/>
    </row>
    <row r="260" spans="1:117" s="28" customFormat="1" ht="76.5" hidden="1">
      <c r="A260" s="43" t="s">
        <v>40</v>
      </c>
      <c r="B260" s="60" t="s">
        <v>41</v>
      </c>
      <c r="C260" s="76" t="s">
        <v>70</v>
      </c>
      <c r="D260" s="76" t="s">
        <v>70</v>
      </c>
      <c r="E260" s="76" t="s">
        <v>70</v>
      </c>
      <c r="F260" s="44" t="s">
        <v>639</v>
      </c>
      <c r="G260" s="43" t="s">
        <v>552</v>
      </c>
      <c r="H260" s="31">
        <v>0.05</v>
      </c>
      <c r="I260" s="244"/>
      <c r="J260" s="60"/>
      <c r="K260" s="60"/>
      <c r="L260" s="60"/>
      <c r="M260" s="60"/>
      <c r="N260" s="63">
        <v>0.25</v>
      </c>
      <c r="O260" s="60"/>
      <c r="P260" s="60"/>
      <c r="Q260" s="60"/>
      <c r="R260" s="60"/>
      <c r="S260" s="60"/>
      <c r="T260" s="63">
        <v>0.25</v>
      </c>
      <c r="U260" s="60"/>
      <c r="V260" s="60"/>
      <c r="W260" s="60"/>
      <c r="X260" s="60"/>
      <c r="Y260" s="60"/>
      <c r="Z260" s="63">
        <v>0.25</v>
      </c>
      <c r="AA260" s="60"/>
      <c r="AB260" s="60"/>
      <c r="AC260" s="60"/>
      <c r="AD260" s="60"/>
      <c r="AE260" s="60"/>
      <c r="AF260" s="63">
        <v>0.25</v>
      </c>
      <c r="AG260" s="60"/>
      <c r="AH260" s="31">
        <f t="shared" si="19"/>
        <v>1</v>
      </c>
      <c r="AI260" s="64">
        <v>44986</v>
      </c>
      <c r="AJ260" s="64">
        <v>45291</v>
      </c>
      <c r="AK260" s="43" t="s">
        <v>553</v>
      </c>
      <c r="AL260" s="43" t="s">
        <v>703</v>
      </c>
      <c r="AM260" s="43" t="s">
        <v>549</v>
      </c>
      <c r="AN260" s="25" t="s">
        <v>47</v>
      </c>
      <c r="AO260" s="25" t="s">
        <v>57</v>
      </c>
      <c r="AP260" s="25"/>
    </row>
    <row r="261" spans="1:117" s="28" customFormat="1" ht="88.5" hidden="1" customHeight="1">
      <c r="A261" s="43" t="s">
        <v>40</v>
      </c>
      <c r="B261" s="60" t="s">
        <v>41</v>
      </c>
      <c r="C261" s="50" t="s">
        <v>70</v>
      </c>
      <c r="D261" s="50" t="s">
        <v>70</v>
      </c>
      <c r="E261" s="50" t="s">
        <v>70</v>
      </c>
      <c r="F261" s="44" t="s">
        <v>639</v>
      </c>
      <c r="G261" s="43" t="s">
        <v>622</v>
      </c>
      <c r="H261" s="31">
        <v>0.1</v>
      </c>
      <c r="I261" s="244"/>
      <c r="J261" s="43"/>
      <c r="K261" s="43"/>
      <c r="L261" s="43"/>
      <c r="M261" s="43"/>
      <c r="N261" s="43"/>
      <c r="O261" s="43"/>
      <c r="P261" s="43"/>
      <c r="Q261" s="43"/>
      <c r="R261" s="57">
        <v>0.2</v>
      </c>
      <c r="S261" s="43"/>
      <c r="T261" s="57">
        <v>0.2</v>
      </c>
      <c r="U261" s="43"/>
      <c r="V261" s="57">
        <v>0.2</v>
      </c>
      <c r="W261" s="43"/>
      <c r="X261" s="57">
        <v>0.2</v>
      </c>
      <c r="Y261" s="43"/>
      <c r="Z261" s="57">
        <v>0.2</v>
      </c>
      <c r="AA261" s="43"/>
      <c r="AB261" s="43"/>
      <c r="AC261" s="43"/>
      <c r="AD261" s="43"/>
      <c r="AE261" s="43"/>
      <c r="AF261" s="43"/>
      <c r="AG261" s="43"/>
      <c r="AH261" s="31">
        <f t="shared" si="19"/>
        <v>1</v>
      </c>
      <c r="AI261" s="64">
        <v>45047</v>
      </c>
      <c r="AJ261" s="49">
        <v>45199</v>
      </c>
      <c r="AK261" s="43" t="s">
        <v>623</v>
      </c>
      <c r="AL261" s="43" t="s">
        <v>703</v>
      </c>
      <c r="AM261" s="43" t="s">
        <v>549</v>
      </c>
      <c r="AN261" s="25" t="s">
        <v>47</v>
      </c>
      <c r="AO261" s="25" t="s">
        <v>57</v>
      </c>
      <c r="AP261" s="25"/>
    </row>
    <row r="262" spans="1:117" s="1" customFormat="1" ht="76.5" hidden="1">
      <c r="A262" s="43" t="s">
        <v>40</v>
      </c>
      <c r="B262" s="60" t="s">
        <v>41</v>
      </c>
      <c r="C262" s="47" t="s">
        <v>70</v>
      </c>
      <c r="D262" s="47" t="s">
        <v>70</v>
      </c>
      <c r="E262" s="47" t="s">
        <v>70</v>
      </c>
      <c r="F262" s="44" t="s">
        <v>639</v>
      </c>
      <c r="G262" s="47" t="s">
        <v>632</v>
      </c>
      <c r="H262" s="31">
        <v>0.1</v>
      </c>
      <c r="I262" s="244"/>
      <c r="J262" s="47" t="s">
        <v>127</v>
      </c>
      <c r="K262" s="47" t="s">
        <v>127</v>
      </c>
      <c r="L262" s="58">
        <v>0.2</v>
      </c>
      <c r="M262" s="47" t="s">
        <v>127</v>
      </c>
      <c r="N262" s="58">
        <v>0.2</v>
      </c>
      <c r="O262" s="47" t="s">
        <v>127</v>
      </c>
      <c r="P262" s="58">
        <v>0.2</v>
      </c>
      <c r="Q262" s="47" t="s">
        <v>127</v>
      </c>
      <c r="R262" s="58">
        <v>0.2</v>
      </c>
      <c r="S262" s="47" t="s">
        <v>127</v>
      </c>
      <c r="T262" s="58">
        <v>0.1</v>
      </c>
      <c r="U262" s="47" t="s">
        <v>127</v>
      </c>
      <c r="V262" s="58">
        <v>0.05</v>
      </c>
      <c r="W262" s="47" t="s">
        <v>127</v>
      </c>
      <c r="X262" s="58">
        <v>0.05</v>
      </c>
      <c r="Y262" s="47" t="s">
        <v>127</v>
      </c>
      <c r="Z262" s="47" t="s">
        <v>127</v>
      </c>
      <c r="AA262" s="47" t="s">
        <v>127</v>
      </c>
      <c r="AB262" s="47" t="s">
        <v>127</v>
      </c>
      <c r="AC262" s="47" t="s">
        <v>127</v>
      </c>
      <c r="AD262" s="47" t="s">
        <v>127</v>
      </c>
      <c r="AE262" s="47" t="s">
        <v>127</v>
      </c>
      <c r="AF262" s="47" t="s">
        <v>127</v>
      </c>
      <c r="AG262" s="47" t="s">
        <v>127</v>
      </c>
      <c r="AH262" s="215">
        <v>1</v>
      </c>
      <c r="AI262" s="216">
        <v>44958</v>
      </c>
      <c r="AJ262" s="59">
        <v>45169</v>
      </c>
      <c r="AK262" s="47" t="s">
        <v>633</v>
      </c>
      <c r="AL262" s="43" t="s">
        <v>703</v>
      </c>
      <c r="AM262" s="43" t="s">
        <v>549</v>
      </c>
      <c r="AN262" s="47" t="s">
        <v>47</v>
      </c>
      <c r="AO262" s="47" t="s">
        <v>57</v>
      </c>
      <c r="AP262" s="47"/>
      <c r="DM262" s="2"/>
    </row>
    <row r="263" spans="1:117" s="28" customFormat="1" ht="103.5" hidden="1" customHeight="1">
      <c r="A263" s="43" t="s">
        <v>40</v>
      </c>
      <c r="B263" s="60" t="s">
        <v>41</v>
      </c>
      <c r="C263" s="76" t="s">
        <v>70</v>
      </c>
      <c r="D263" s="76" t="s">
        <v>70</v>
      </c>
      <c r="E263" s="76" t="s">
        <v>70</v>
      </c>
      <c r="F263" s="44" t="s">
        <v>650</v>
      </c>
      <c r="G263" s="43" t="s">
        <v>591</v>
      </c>
      <c r="H263" s="33">
        <v>0.04</v>
      </c>
      <c r="I263" s="244"/>
      <c r="J263" s="60"/>
      <c r="K263" s="60"/>
      <c r="L263" s="60"/>
      <c r="M263" s="60"/>
      <c r="N263" s="63">
        <v>0.1</v>
      </c>
      <c r="O263" s="60"/>
      <c r="P263" s="63">
        <v>0.2</v>
      </c>
      <c r="Q263" s="60"/>
      <c r="R263" s="63">
        <v>0.2</v>
      </c>
      <c r="S263" s="60"/>
      <c r="T263" s="63">
        <v>0.2</v>
      </c>
      <c r="U263" s="60"/>
      <c r="V263" s="63">
        <v>0.1</v>
      </c>
      <c r="W263" s="60"/>
      <c r="X263" s="63">
        <v>0.2</v>
      </c>
      <c r="Y263" s="60"/>
      <c r="Z263" s="60"/>
      <c r="AA263" s="60"/>
      <c r="AB263" s="60"/>
      <c r="AC263" s="60"/>
      <c r="AD263" s="60"/>
      <c r="AE263" s="60"/>
      <c r="AF263" s="60"/>
      <c r="AG263" s="60"/>
      <c r="AH263" s="31">
        <f t="shared" ref="AH263:AH270" si="20">+J263+L263+N263+P263+R263+T263+V263+X263+Z263+AB263+AD263+AF263</f>
        <v>1</v>
      </c>
      <c r="AI263" s="64">
        <v>44986</v>
      </c>
      <c r="AJ263" s="64">
        <v>45169</v>
      </c>
      <c r="AK263" s="44" t="s">
        <v>592</v>
      </c>
      <c r="AL263" s="43" t="s">
        <v>703</v>
      </c>
      <c r="AM263" s="43" t="s">
        <v>549</v>
      </c>
      <c r="AN263" s="25" t="s">
        <v>47</v>
      </c>
      <c r="AO263" s="25" t="s">
        <v>57</v>
      </c>
      <c r="AP263" s="25"/>
    </row>
    <row r="264" spans="1:117" s="1" customFormat="1" ht="88.5" hidden="1" customHeight="1">
      <c r="A264" s="43" t="s">
        <v>40</v>
      </c>
      <c r="B264" s="60" t="s">
        <v>41</v>
      </c>
      <c r="C264" s="76" t="s">
        <v>70</v>
      </c>
      <c r="D264" s="76" t="s">
        <v>70</v>
      </c>
      <c r="E264" s="76" t="s">
        <v>70</v>
      </c>
      <c r="F264" s="44" t="s">
        <v>650</v>
      </c>
      <c r="G264" s="43" t="s">
        <v>668</v>
      </c>
      <c r="H264" s="33">
        <v>0.04</v>
      </c>
      <c r="I264" s="244"/>
      <c r="J264" s="31"/>
      <c r="K264" s="31"/>
      <c r="L264" s="31">
        <v>0.25</v>
      </c>
      <c r="M264" s="31"/>
      <c r="N264" s="31"/>
      <c r="O264" s="31"/>
      <c r="P264" s="31"/>
      <c r="Q264" s="31"/>
      <c r="R264" s="31">
        <v>0.25</v>
      </c>
      <c r="S264" s="31"/>
      <c r="T264" s="31"/>
      <c r="U264" s="31"/>
      <c r="V264" s="31"/>
      <c r="W264" s="31"/>
      <c r="X264" s="31">
        <v>0.25</v>
      </c>
      <c r="Y264" s="31"/>
      <c r="Z264" s="31"/>
      <c r="AA264" s="31"/>
      <c r="AB264" s="31"/>
      <c r="AC264" s="31"/>
      <c r="AD264" s="31">
        <v>0.25</v>
      </c>
      <c r="AE264" s="31"/>
      <c r="AF264" s="31"/>
      <c r="AG264" s="31"/>
      <c r="AH264" s="31">
        <f t="shared" si="20"/>
        <v>1</v>
      </c>
      <c r="AI264" s="64">
        <v>44958</v>
      </c>
      <c r="AJ264" s="62">
        <v>45260</v>
      </c>
      <c r="AK264" s="44" t="s">
        <v>575</v>
      </c>
      <c r="AL264" s="44" t="s">
        <v>45</v>
      </c>
      <c r="AM264" s="43" t="s">
        <v>549</v>
      </c>
      <c r="AN264" s="25" t="s">
        <v>47</v>
      </c>
      <c r="AO264" s="25" t="s">
        <v>57</v>
      </c>
      <c r="AP264" s="25"/>
      <c r="DM264" s="2"/>
    </row>
    <row r="265" spans="1:117" s="1" customFormat="1" ht="98.25" hidden="1" customHeight="1">
      <c r="A265" s="43" t="s">
        <v>40</v>
      </c>
      <c r="B265" s="60" t="s">
        <v>41</v>
      </c>
      <c r="C265" s="76" t="s">
        <v>70</v>
      </c>
      <c r="D265" s="76" t="s">
        <v>70</v>
      </c>
      <c r="E265" s="76" t="s">
        <v>70</v>
      </c>
      <c r="F265" s="44" t="s">
        <v>650</v>
      </c>
      <c r="G265" s="43" t="s">
        <v>595</v>
      </c>
      <c r="H265" s="33">
        <v>0.04</v>
      </c>
      <c r="I265" s="244"/>
      <c r="J265" s="31"/>
      <c r="K265" s="31"/>
      <c r="L265" s="31"/>
      <c r="M265" s="31"/>
      <c r="N265" s="31">
        <v>0.33333000000000002</v>
      </c>
      <c r="O265" s="31"/>
      <c r="P265" s="31"/>
      <c r="Q265" s="31"/>
      <c r="R265" s="31"/>
      <c r="S265" s="31"/>
      <c r="T265" s="31"/>
      <c r="U265" s="31"/>
      <c r="V265" s="31">
        <v>0.33333000000000002</v>
      </c>
      <c r="W265" s="31"/>
      <c r="X265" s="31"/>
      <c r="Y265" s="31"/>
      <c r="Z265" s="31"/>
      <c r="AA265" s="31"/>
      <c r="AB265" s="31"/>
      <c r="AC265" s="31"/>
      <c r="AD265" s="31">
        <v>0.33333000000000002</v>
      </c>
      <c r="AE265" s="31"/>
      <c r="AF265" s="31"/>
      <c r="AG265" s="31"/>
      <c r="AH265" s="31">
        <f t="shared" si="20"/>
        <v>0.99999000000000005</v>
      </c>
      <c r="AI265" s="64">
        <v>44986</v>
      </c>
      <c r="AJ265" s="62">
        <v>45260</v>
      </c>
      <c r="AK265" s="44" t="s">
        <v>575</v>
      </c>
      <c r="AL265" s="44" t="s">
        <v>55</v>
      </c>
      <c r="AM265" s="25" t="s">
        <v>745</v>
      </c>
      <c r="AN265" s="25" t="s">
        <v>56</v>
      </c>
      <c r="AO265" s="25" t="s">
        <v>57</v>
      </c>
      <c r="AP265" s="25"/>
      <c r="DM265" s="2"/>
    </row>
    <row r="266" spans="1:117" s="28" customFormat="1" ht="94.5" hidden="1" customHeight="1">
      <c r="A266" s="43" t="s">
        <v>40</v>
      </c>
      <c r="B266" s="60" t="s">
        <v>41</v>
      </c>
      <c r="C266" s="76" t="s">
        <v>70</v>
      </c>
      <c r="D266" s="76" t="s">
        <v>70</v>
      </c>
      <c r="E266" s="76" t="s">
        <v>70</v>
      </c>
      <c r="F266" s="44" t="s">
        <v>640</v>
      </c>
      <c r="G266" s="43" t="s">
        <v>554</v>
      </c>
      <c r="H266" s="31">
        <v>0.05</v>
      </c>
      <c r="I266" s="244"/>
      <c r="J266" s="60"/>
      <c r="K266" s="60"/>
      <c r="L266" s="60"/>
      <c r="M266" s="60"/>
      <c r="N266" s="60"/>
      <c r="O266" s="60"/>
      <c r="P266" s="63"/>
      <c r="Q266" s="60"/>
      <c r="R266" s="63">
        <v>0.5</v>
      </c>
      <c r="S266" s="60"/>
      <c r="T266" s="60"/>
      <c r="U266" s="60"/>
      <c r="V266" s="60"/>
      <c r="W266" s="60"/>
      <c r="X266" s="60"/>
      <c r="Y266" s="60"/>
      <c r="Z266" s="60"/>
      <c r="AA266" s="60"/>
      <c r="AB266" s="63">
        <v>0.5</v>
      </c>
      <c r="AC266" s="60"/>
      <c r="AD266" s="60"/>
      <c r="AE266" s="60"/>
      <c r="AF266" s="60"/>
      <c r="AG266" s="60"/>
      <c r="AH266" s="31">
        <f t="shared" si="20"/>
        <v>1</v>
      </c>
      <c r="AI266" s="64">
        <v>45047</v>
      </c>
      <c r="AJ266" s="64">
        <v>45230</v>
      </c>
      <c r="AK266" s="43" t="s">
        <v>551</v>
      </c>
      <c r="AL266" s="43" t="s">
        <v>703</v>
      </c>
      <c r="AM266" s="43" t="s">
        <v>549</v>
      </c>
      <c r="AN266" s="25" t="s">
        <v>47</v>
      </c>
      <c r="AO266" s="25" t="s">
        <v>57</v>
      </c>
      <c r="AP266" s="25"/>
    </row>
    <row r="267" spans="1:117" s="28" customFormat="1" ht="91.5" hidden="1" customHeight="1">
      <c r="A267" s="43" t="s">
        <v>40</v>
      </c>
      <c r="B267" s="60" t="s">
        <v>41</v>
      </c>
      <c r="C267" s="76" t="s">
        <v>70</v>
      </c>
      <c r="D267" s="76" t="s">
        <v>70</v>
      </c>
      <c r="E267" s="76" t="s">
        <v>70</v>
      </c>
      <c r="F267" s="44" t="s">
        <v>640</v>
      </c>
      <c r="G267" s="43" t="s">
        <v>555</v>
      </c>
      <c r="H267" s="31">
        <v>0.05</v>
      </c>
      <c r="I267" s="244"/>
      <c r="J267" s="60"/>
      <c r="K267" s="60"/>
      <c r="L267" s="63">
        <v>0.5</v>
      </c>
      <c r="M267" s="60"/>
      <c r="N267" s="63">
        <v>0.5</v>
      </c>
      <c r="O267" s="60"/>
      <c r="P267" s="60"/>
      <c r="Q267" s="60"/>
      <c r="R267" s="60"/>
      <c r="S267" s="60"/>
      <c r="T267" s="60"/>
      <c r="U267" s="60"/>
      <c r="V267" s="60"/>
      <c r="W267" s="60"/>
      <c r="X267" s="60"/>
      <c r="Y267" s="60"/>
      <c r="Z267" s="60"/>
      <c r="AA267" s="60"/>
      <c r="AB267" s="60"/>
      <c r="AC267" s="60"/>
      <c r="AD267" s="60"/>
      <c r="AE267" s="60"/>
      <c r="AF267" s="60"/>
      <c r="AG267" s="60"/>
      <c r="AH267" s="31">
        <f t="shared" si="20"/>
        <v>1</v>
      </c>
      <c r="AI267" s="64">
        <v>44958</v>
      </c>
      <c r="AJ267" s="64">
        <v>45016</v>
      </c>
      <c r="AK267" s="43" t="s">
        <v>556</v>
      </c>
      <c r="AL267" s="43" t="s">
        <v>703</v>
      </c>
      <c r="AM267" s="43" t="s">
        <v>549</v>
      </c>
      <c r="AN267" s="25" t="s">
        <v>47</v>
      </c>
      <c r="AO267" s="25" t="s">
        <v>57</v>
      </c>
      <c r="AP267" s="25"/>
    </row>
    <row r="268" spans="1:117" s="28" customFormat="1" ht="108" hidden="1" customHeight="1">
      <c r="A268" s="43" t="s">
        <v>40</v>
      </c>
      <c r="B268" s="60" t="s">
        <v>41</v>
      </c>
      <c r="C268" s="76" t="s">
        <v>70</v>
      </c>
      <c r="D268" s="76" t="s">
        <v>70</v>
      </c>
      <c r="E268" s="76" t="s">
        <v>70</v>
      </c>
      <c r="F268" s="44" t="s">
        <v>640</v>
      </c>
      <c r="G268" s="43" t="s">
        <v>557</v>
      </c>
      <c r="H268" s="31">
        <v>0.05</v>
      </c>
      <c r="I268" s="244"/>
      <c r="J268" s="60"/>
      <c r="K268" s="60"/>
      <c r="L268" s="60"/>
      <c r="M268" s="60"/>
      <c r="N268" s="60"/>
      <c r="O268" s="60"/>
      <c r="P268" s="63">
        <v>0.1</v>
      </c>
      <c r="Q268" s="60"/>
      <c r="R268" s="63">
        <v>0.1</v>
      </c>
      <c r="S268" s="60"/>
      <c r="T268" s="63">
        <v>0.1</v>
      </c>
      <c r="U268" s="60"/>
      <c r="V268" s="63">
        <v>0.1</v>
      </c>
      <c r="W268" s="60"/>
      <c r="X268" s="63">
        <v>0.1</v>
      </c>
      <c r="Y268" s="60"/>
      <c r="Z268" s="63">
        <v>0.1</v>
      </c>
      <c r="AA268" s="60"/>
      <c r="AB268" s="63">
        <v>0.15</v>
      </c>
      <c r="AC268" s="60"/>
      <c r="AD268" s="63">
        <v>0.1</v>
      </c>
      <c r="AE268" s="60"/>
      <c r="AF268" s="63">
        <v>0.15</v>
      </c>
      <c r="AG268" s="60"/>
      <c r="AH268" s="31">
        <f t="shared" si="20"/>
        <v>1</v>
      </c>
      <c r="AI268" s="64">
        <v>45017</v>
      </c>
      <c r="AJ268" s="64">
        <v>45291</v>
      </c>
      <c r="AK268" s="43" t="s">
        <v>558</v>
      </c>
      <c r="AL268" s="43" t="s">
        <v>703</v>
      </c>
      <c r="AM268" s="43" t="s">
        <v>535</v>
      </c>
      <c r="AN268" s="25" t="s">
        <v>536</v>
      </c>
      <c r="AO268" s="25" t="s">
        <v>57</v>
      </c>
      <c r="AP268" s="25"/>
    </row>
    <row r="269" spans="1:117" ht="96.75" hidden="1" customHeight="1">
      <c r="A269" s="43" t="s">
        <v>40</v>
      </c>
      <c r="B269" s="60" t="s">
        <v>41</v>
      </c>
      <c r="C269" s="76" t="s">
        <v>70</v>
      </c>
      <c r="D269" s="76" t="s">
        <v>70</v>
      </c>
      <c r="E269" s="76" t="s">
        <v>70</v>
      </c>
      <c r="F269" s="44" t="s">
        <v>647</v>
      </c>
      <c r="G269" s="43" t="s">
        <v>669</v>
      </c>
      <c r="H269" s="31">
        <v>0.03</v>
      </c>
      <c r="I269" s="244"/>
      <c r="J269" s="31"/>
      <c r="K269" s="31"/>
      <c r="L269" s="31"/>
      <c r="M269" s="31"/>
      <c r="N269" s="31"/>
      <c r="O269" s="31"/>
      <c r="P269" s="31">
        <v>0.33329999999999999</v>
      </c>
      <c r="Q269" s="31"/>
      <c r="R269" s="31"/>
      <c r="S269" s="31"/>
      <c r="T269" s="31"/>
      <c r="U269" s="31"/>
      <c r="V269" s="31">
        <v>0.33329999999999999</v>
      </c>
      <c r="W269" s="31"/>
      <c r="X269" s="31"/>
      <c r="Y269" s="31"/>
      <c r="Z269" s="31"/>
      <c r="AA269" s="31"/>
      <c r="AB269" s="31"/>
      <c r="AC269" s="31"/>
      <c r="AD269" s="31">
        <v>0.33329999999999999</v>
      </c>
      <c r="AE269" s="31"/>
      <c r="AF269" s="31"/>
      <c r="AG269" s="31"/>
      <c r="AH269" s="31">
        <f t="shared" si="20"/>
        <v>0.99990000000000001</v>
      </c>
      <c r="AI269" s="64">
        <v>45017</v>
      </c>
      <c r="AJ269" s="62">
        <v>45260</v>
      </c>
      <c r="AK269" s="44" t="s">
        <v>580</v>
      </c>
      <c r="AL269" s="44" t="s">
        <v>45</v>
      </c>
      <c r="AM269" s="43" t="s">
        <v>549</v>
      </c>
      <c r="AN269" s="25" t="s">
        <v>47</v>
      </c>
      <c r="AO269" s="25" t="s">
        <v>57</v>
      </c>
      <c r="AP269" s="25"/>
    </row>
    <row r="270" spans="1:117" ht="102.75" hidden="1" customHeight="1">
      <c r="A270" s="43" t="s">
        <v>40</v>
      </c>
      <c r="B270" s="60" t="s">
        <v>41</v>
      </c>
      <c r="C270" s="76" t="s">
        <v>70</v>
      </c>
      <c r="D270" s="76" t="s">
        <v>70</v>
      </c>
      <c r="E270" s="76" t="s">
        <v>70</v>
      </c>
      <c r="F270" s="44" t="s">
        <v>647</v>
      </c>
      <c r="G270" s="43" t="s">
        <v>581</v>
      </c>
      <c r="H270" s="31">
        <v>0.05</v>
      </c>
      <c r="I270" s="244"/>
      <c r="J270" s="31"/>
      <c r="K270" s="31"/>
      <c r="L270" s="31"/>
      <c r="M270" s="31"/>
      <c r="N270" s="31">
        <v>0.25</v>
      </c>
      <c r="O270" s="31"/>
      <c r="P270" s="31"/>
      <c r="Q270" s="31"/>
      <c r="R270" s="31"/>
      <c r="S270" s="31"/>
      <c r="T270" s="31">
        <v>0.25</v>
      </c>
      <c r="U270" s="31"/>
      <c r="V270" s="31"/>
      <c r="W270" s="31"/>
      <c r="X270" s="31"/>
      <c r="Y270" s="31"/>
      <c r="Z270" s="31">
        <v>0.25</v>
      </c>
      <c r="AA270" s="31"/>
      <c r="AB270" s="31"/>
      <c r="AC270" s="31"/>
      <c r="AD270" s="31"/>
      <c r="AE270" s="31"/>
      <c r="AF270" s="31">
        <v>0.25</v>
      </c>
      <c r="AG270" s="31"/>
      <c r="AH270" s="31">
        <f t="shared" si="20"/>
        <v>1</v>
      </c>
      <c r="AI270" s="64">
        <v>44986</v>
      </c>
      <c r="AJ270" s="62">
        <v>45291</v>
      </c>
      <c r="AK270" s="44" t="s">
        <v>582</v>
      </c>
      <c r="AL270" s="44" t="s">
        <v>45</v>
      </c>
      <c r="AM270" s="43" t="s">
        <v>549</v>
      </c>
      <c r="AN270" s="25" t="s">
        <v>47</v>
      </c>
      <c r="AO270" s="25" t="s">
        <v>57</v>
      </c>
      <c r="AP270" s="25"/>
    </row>
    <row r="271" spans="1:117" s="28" customFormat="1" ht="101.25" hidden="1" customHeight="1">
      <c r="A271" s="43" t="s">
        <v>40</v>
      </c>
      <c r="B271" s="60" t="s">
        <v>41</v>
      </c>
      <c r="C271" s="76" t="s">
        <v>70</v>
      </c>
      <c r="D271" s="76" t="s">
        <v>70</v>
      </c>
      <c r="E271" s="76" t="s">
        <v>70</v>
      </c>
      <c r="F271" s="44" t="s">
        <v>647</v>
      </c>
      <c r="G271" s="43" t="s">
        <v>583</v>
      </c>
      <c r="H271" s="33">
        <v>0.05</v>
      </c>
      <c r="I271" s="244"/>
      <c r="J271" s="60"/>
      <c r="K271" s="60"/>
      <c r="L271" s="60"/>
      <c r="M271" s="60"/>
      <c r="N271" s="60"/>
      <c r="O271" s="60"/>
      <c r="P271" s="60"/>
      <c r="Q271" s="60"/>
      <c r="R271" s="60"/>
      <c r="S271" s="60"/>
      <c r="T271" s="63">
        <v>0.33</v>
      </c>
      <c r="U271" s="60"/>
      <c r="V271" s="63">
        <v>0.33</v>
      </c>
      <c r="W271" s="60"/>
      <c r="X271" s="63">
        <v>0.34</v>
      </c>
      <c r="Y271" s="60"/>
      <c r="Z271" s="60"/>
      <c r="AA271" s="60"/>
      <c r="AB271" s="60"/>
      <c r="AC271" s="60"/>
      <c r="AD271" s="60"/>
      <c r="AE271" s="60"/>
      <c r="AF271" s="60"/>
      <c r="AG271" s="60"/>
      <c r="AH271" s="31">
        <f>+J271+L271+N271+P271+R271+T271+V271+X271+Z271+AB271+AD271+AF271</f>
        <v>1</v>
      </c>
      <c r="AI271" s="64">
        <v>45078</v>
      </c>
      <c r="AJ271" s="64">
        <v>45169</v>
      </c>
      <c r="AK271" s="43" t="s">
        <v>584</v>
      </c>
      <c r="AL271" s="43" t="s">
        <v>703</v>
      </c>
      <c r="AM271" s="43" t="s">
        <v>549</v>
      </c>
      <c r="AN271" s="25" t="s">
        <v>47</v>
      </c>
      <c r="AO271" s="25" t="s">
        <v>57</v>
      </c>
      <c r="AP271" s="25"/>
    </row>
    <row r="272" spans="1:117" ht="115.5" hidden="1" customHeight="1">
      <c r="A272" s="43" t="s">
        <v>40</v>
      </c>
      <c r="B272" s="60" t="s">
        <v>203</v>
      </c>
      <c r="C272" s="76" t="s">
        <v>70</v>
      </c>
      <c r="D272" s="60" t="s">
        <v>70</v>
      </c>
      <c r="E272" s="60" t="s">
        <v>70</v>
      </c>
      <c r="F272" s="44" t="s">
        <v>760</v>
      </c>
      <c r="G272" s="43" t="s">
        <v>539</v>
      </c>
      <c r="H272" s="33">
        <v>0.1</v>
      </c>
      <c r="I272" s="245"/>
      <c r="J272" s="33"/>
      <c r="K272" s="33"/>
      <c r="L272" s="33"/>
      <c r="M272" s="33"/>
      <c r="N272" s="33"/>
      <c r="O272" s="33"/>
      <c r="P272" s="33">
        <v>0.5</v>
      </c>
      <c r="Q272" s="33"/>
      <c r="R272" s="33"/>
      <c r="S272" s="33"/>
      <c r="T272" s="33"/>
      <c r="U272" s="33"/>
      <c r="V272" s="33"/>
      <c r="W272" s="33"/>
      <c r="X272" s="33"/>
      <c r="Y272" s="33"/>
      <c r="Z272" s="33"/>
      <c r="AA272" s="33"/>
      <c r="AB272" s="33">
        <v>0.5</v>
      </c>
      <c r="AC272" s="33"/>
      <c r="AD272" s="33"/>
      <c r="AE272" s="33"/>
      <c r="AF272" s="33"/>
      <c r="AG272" s="33"/>
      <c r="AH272" s="33">
        <f t="shared" ref="AH272" si="21">J272+L272+N272+P272+R272+T272+V272+X272+Z272+AB272+AD272+AF272</f>
        <v>1</v>
      </c>
      <c r="AI272" s="64">
        <v>45017</v>
      </c>
      <c r="AJ272" s="64">
        <v>45230</v>
      </c>
      <c r="AK272" s="43" t="s">
        <v>540</v>
      </c>
      <c r="AL272" s="43" t="s">
        <v>541</v>
      </c>
      <c r="AM272" s="43" t="s">
        <v>199</v>
      </c>
      <c r="AN272" s="43" t="s">
        <v>200</v>
      </c>
      <c r="AO272" s="43" t="s">
        <v>200</v>
      </c>
      <c r="AP272" s="4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93.75" hidden="1" customHeight="1">
      <c r="A273" s="43" t="s">
        <v>40</v>
      </c>
      <c r="B273" s="60" t="s">
        <v>41</v>
      </c>
      <c r="C273" s="76" t="s">
        <v>70</v>
      </c>
      <c r="D273" s="76" t="s">
        <v>70</v>
      </c>
      <c r="E273" s="76" t="s">
        <v>70</v>
      </c>
      <c r="F273" s="45" t="s">
        <v>648</v>
      </c>
      <c r="G273" s="43" t="s">
        <v>680</v>
      </c>
      <c r="H273" s="33">
        <v>0.5</v>
      </c>
      <c r="I273" s="261">
        <f>+H273+H274</f>
        <v>1</v>
      </c>
      <c r="J273" s="31">
        <v>1</v>
      </c>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f t="shared" ref="AH273" si="22">+J273+L273+N273+P273+R273+T273+V273+X273+Z273+AB273+AD273+AF273</f>
        <v>1</v>
      </c>
      <c r="AI273" s="64">
        <v>44928</v>
      </c>
      <c r="AJ273" s="62">
        <v>44957</v>
      </c>
      <c r="AK273" s="44" t="s">
        <v>729</v>
      </c>
      <c r="AL273" s="44" t="s">
        <v>429</v>
      </c>
      <c r="AM273" s="44" t="s">
        <v>525</v>
      </c>
      <c r="AN273" s="25" t="s">
        <v>430</v>
      </c>
      <c r="AO273" s="25" t="s">
        <v>57</v>
      </c>
      <c r="AP273" s="25"/>
    </row>
    <row r="274" spans="1:116" ht="90.75" hidden="1" customHeight="1">
      <c r="A274" s="43" t="s">
        <v>40</v>
      </c>
      <c r="B274" s="60" t="s">
        <v>41</v>
      </c>
      <c r="C274" s="76" t="s">
        <v>70</v>
      </c>
      <c r="D274" s="76" t="s">
        <v>70</v>
      </c>
      <c r="E274" s="76" t="s">
        <v>70</v>
      </c>
      <c r="F274" s="45" t="s">
        <v>676</v>
      </c>
      <c r="G274" s="43" t="s">
        <v>677</v>
      </c>
      <c r="H274" s="33">
        <v>0.5</v>
      </c>
      <c r="I274" s="262"/>
      <c r="J274" s="31"/>
      <c r="K274" s="31"/>
      <c r="L274" s="31"/>
      <c r="M274" s="31"/>
      <c r="N274" s="31"/>
      <c r="O274" s="31"/>
      <c r="P274" s="31"/>
      <c r="Q274" s="31"/>
      <c r="R274" s="31"/>
      <c r="S274" s="31"/>
      <c r="T274" s="31"/>
      <c r="U274" s="31"/>
      <c r="V274" s="31"/>
      <c r="W274" s="31"/>
      <c r="X274" s="31">
        <v>0.5</v>
      </c>
      <c r="Y274" s="31"/>
      <c r="Z274" s="31">
        <v>0.5</v>
      </c>
      <c r="AA274" s="31"/>
      <c r="AB274" s="31"/>
      <c r="AC274" s="31"/>
      <c r="AD274" s="31"/>
      <c r="AE274" s="31"/>
      <c r="AF274" s="31"/>
      <c r="AG274" s="31"/>
      <c r="AH274" s="31">
        <f>+J274+L274+N274+P274+R274+T274+V274+X274+Z274+AB274+AD274+AF274</f>
        <v>1</v>
      </c>
      <c r="AI274" s="64">
        <v>45139</v>
      </c>
      <c r="AJ274" s="62">
        <v>45199</v>
      </c>
      <c r="AK274" s="44" t="s">
        <v>730</v>
      </c>
      <c r="AL274" s="44" t="s">
        <v>55</v>
      </c>
      <c r="AM274" s="44" t="s">
        <v>549</v>
      </c>
      <c r="AN274" s="25" t="s">
        <v>47</v>
      </c>
      <c r="AO274" s="25" t="s">
        <v>57</v>
      </c>
      <c r="AP274" s="25"/>
    </row>
    <row r="275" spans="1:116" ht="105" hidden="1">
      <c r="A275" s="43" t="s">
        <v>40</v>
      </c>
      <c r="B275" s="60" t="s">
        <v>203</v>
      </c>
      <c r="C275" s="50" t="s">
        <v>70</v>
      </c>
      <c r="D275" s="43" t="s">
        <v>70</v>
      </c>
      <c r="E275" s="43" t="s">
        <v>70</v>
      </c>
      <c r="F275" s="44" t="s">
        <v>653</v>
      </c>
      <c r="G275" s="50" t="s">
        <v>624</v>
      </c>
      <c r="H275" s="33">
        <v>0.3</v>
      </c>
      <c r="I275" s="250">
        <f>+H275+H276+H277+H278+H279+H280+H281+H282+H283+H284+H285+H286+H287+H288</f>
        <v>1</v>
      </c>
      <c r="J275" s="26"/>
      <c r="K275" s="26"/>
      <c r="L275" s="26"/>
      <c r="M275" s="26"/>
      <c r="N275" s="26">
        <v>0.15</v>
      </c>
      <c r="O275" s="26"/>
      <c r="P275" s="26">
        <v>0.15</v>
      </c>
      <c r="Q275" s="48"/>
      <c r="R275" s="26">
        <v>0.12</v>
      </c>
      <c r="S275" s="48"/>
      <c r="T275" s="26">
        <v>0.1</v>
      </c>
      <c r="U275" s="48"/>
      <c r="V275" s="26">
        <v>0.12</v>
      </c>
      <c r="W275" s="48"/>
      <c r="X275" s="26">
        <v>0.12</v>
      </c>
      <c r="Y275" s="48"/>
      <c r="Z275" s="26">
        <v>0.12</v>
      </c>
      <c r="AA275" s="48"/>
      <c r="AB275" s="26">
        <v>0.12</v>
      </c>
      <c r="AC275" s="48"/>
      <c r="AD275" s="48"/>
      <c r="AE275" s="48"/>
      <c r="AF275" s="48"/>
      <c r="AG275" s="48"/>
      <c r="AH275" s="26">
        <f t="shared" ref="AH275" si="23">J275+L275+N275+P275+R275+T275+V275+X275+Z275+AB275+AD275+AF275</f>
        <v>1</v>
      </c>
      <c r="AI275" s="62">
        <v>45078</v>
      </c>
      <c r="AJ275" s="64">
        <v>45230</v>
      </c>
      <c r="AK275" s="50" t="s">
        <v>625</v>
      </c>
      <c r="AL275" s="43" t="s">
        <v>698</v>
      </c>
      <c r="AM275" s="43" t="s">
        <v>705</v>
      </c>
      <c r="AN275" s="43" t="s">
        <v>46</v>
      </c>
      <c r="AO275" s="25" t="s">
        <v>47</v>
      </c>
      <c r="AP275" s="25"/>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80" hidden="1">
      <c r="A276" s="43" t="s">
        <v>40</v>
      </c>
      <c r="B276" s="60" t="s">
        <v>203</v>
      </c>
      <c r="C276" s="76" t="s">
        <v>70</v>
      </c>
      <c r="D276" s="60" t="s">
        <v>70</v>
      </c>
      <c r="E276" s="60" t="s">
        <v>70</v>
      </c>
      <c r="F276" s="44" t="s">
        <v>653</v>
      </c>
      <c r="G276" s="43" t="s">
        <v>607</v>
      </c>
      <c r="H276" s="33">
        <v>0.05</v>
      </c>
      <c r="I276" s="251"/>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J276+L276+N276+P276+R276+T276+V276+X276+Z276+AB276+AD276+AF276</f>
        <v>0.99999999999999978</v>
      </c>
      <c r="AI276" s="64">
        <v>44939</v>
      </c>
      <c r="AJ276" s="64">
        <v>45290</v>
      </c>
      <c r="AK276" s="43" t="s">
        <v>608</v>
      </c>
      <c r="AL276" s="43" t="s">
        <v>463</v>
      </c>
      <c r="AM276" s="43" t="s">
        <v>609</v>
      </c>
      <c r="AN276" s="25" t="s">
        <v>465</v>
      </c>
      <c r="AO276" s="25" t="s">
        <v>57</v>
      </c>
      <c r="AP276" s="25"/>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65" hidden="1">
      <c r="A277" s="43" t="s">
        <v>40</v>
      </c>
      <c r="B277" s="60" t="s">
        <v>203</v>
      </c>
      <c r="C277" s="76" t="s">
        <v>70</v>
      </c>
      <c r="D277" s="60" t="s">
        <v>70</v>
      </c>
      <c r="E277" s="60" t="s">
        <v>70</v>
      </c>
      <c r="F277" s="44" t="s">
        <v>653</v>
      </c>
      <c r="G277" s="43" t="s">
        <v>610</v>
      </c>
      <c r="H277" s="33">
        <v>0.05</v>
      </c>
      <c r="I277" s="251"/>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ref="AH277:AH284" si="24">J277+L277+N277+P277+R277+T277+V277+X277+Z277+AB277+AD277+AF277</f>
        <v>0.99999999999999978</v>
      </c>
      <c r="AI277" s="64">
        <v>44939</v>
      </c>
      <c r="AJ277" s="64">
        <v>45290</v>
      </c>
      <c r="AK277" s="43" t="s">
        <v>608</v>
      </c>
      <c r="AL277" s="43" t="s">
        <v>287</v>
      </c>
      <c r="AM277" s="43" t="s">
        <v>708</v>
      </c>
      <c r="AN277" s="43" t="s">
        <v>708</v>
      </c>
      <c r="AO277" s="43" t="s">
        <v>160</v>
      </c>
      <c r="AP277" s="43"/>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65" hidden="1">
      <c r="A278" s="43" t="s">
        <v>40</v>
      </c>
      <c r="B278" s="60" t="s">
        <v>203</v>
      </c>
      <c r="C278" s="76" t="s">
        <v>70</v>
      </c>
      <c r="D278" s="60" t="s">
        <v>70</v>
      </c>
      <c r="E278" s="60" t="s">
        <v>70</v>
      </c>
      <c r="F278" s="44" t="s">
        <v>653</v>
      </c>
      <c r="G278" s="43" t="s">
        <v>611</v>
      </c>
      <c r="H278" s="33">
        <v>0.05</v>
      </c>
      <c r="I278" s="251"/>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4"/>
        <v>0.99999999999999978</v>
      </c>
      <c r="AI278" s="64">
        <v>44939</v>
      </c>
      <c r="AJ278" s="64">
        <v>45290</v>
      </c>
      <c r="AK278" s="43" t="s">
        <v>608</v>
      </c>
      <c r="AL278" s="43" t="s">
        <v>429</v>
      </c>
      <c r="AM278" s="43" t="s">
        <v>612</v>
      </c>
      <c r="AN278" s="44" t="s">
        <v>711</v>
      </c>
      <c r="AO278" s="43" t="s">
        <v>430</v>
      </c>
      <c r="AP278" s="43"/>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65" hidden="1">
      <c r="A279" s="43" t="s">
        <v>40</v>
      </c>
      <c r="B279" s="60" t="s">
        <v>203</v>
      </c>
      <c r="C279" s="76" t="s">
        <v>70</v>
      </c>
      <c r="D279" s="60" t="s">
        <v>70</v>
      </c>
      <c r="E279" s="60" t="s">
        <v>70</v>
      </c>
      <c r="F279" s="44" t="s">
        <v>653</v>
      </c>
      <c r="G279" s="43" t="s">
        <v>613</v>
      </c>
      <c r="H279" s="33">
        <v>0.02</v>
      </c>
      <c r="I279" s="251"/>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24"/>
        <v>0.99999999999999978</v>
      </c>
      <c r="AI279" s="64">
        <v>44939</v>
      </c>
      <c r="AJ279" s="64">
        <v>45290</v>
      </c>
      <c r="AK279" s="43" t="s">
        <v>608</v>
      </c>
      <c r="AL279" s="50" t="s">
        <v>351</v>
      </c>
      <c r="AM279" s="50" t="s">
        <v>753</v>
      </c>
      <c r="AN279" s="43" t="s">
        <v>614</v>
      </c>
      <c r="AO279" s="43" t="s">
        <v>160</v>
      </c>
      <c r="AP279" s="43"/>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80" hidden="1">
      <c r="A280" s="43" t="s">
        <v>40</v>
      </c>
      <c r="B280" s="60" t="s">
        <v>203</v>
      </c>
      <c r="C280" s="76" t="s">
        <v>70</v>
      </c>
      <c r="D280" s="60" t="s">
        <v>70</v>
      </c>
      <c r="E280" s="60" t="s">
        <v>70</v>
      </c>
      <c r="F280" s="44" t="s">
        <v>653</v>
      </c>
      <c r="G280" s="43" t="s">
        <v>615</v>
      </c>
      <c r="H280" s="33">
        <v>0.02</v>
      </c>
      <c r="I280" s="251"/>
      <c r="J280" s="31">
        <v>0.08</v>
      </c>
      <c r="K280" s="31"/>
      <c r="L280" s="31">
        <v>0.08</v>
      </c>
      <c r="M280" s="31"/>
      <c r="N280" s="31">
        <v>0.09</v>
      </c>
      <c r="O280" s="31"/>
      <c r="P280" s="31">
        <v>0.08</v>
      </c>
      <c r="Q280" s="31"/>
      <c r="R280" s="31">
        <v>0.08</v>
      </c>
      <c r="S280" s="31"/>
      <c r="T280" s="31">
        <v>0.09</v>
      </c>
      <c r="U280" s="31"/>
      <c r="V280" s="31">
        <v>0.08</v>
      </c>
      <c r="W280" s="31"/>
      <c r="X280" s="31">
        <v>0.08</v>
      </c>
      <c r="Y280" s="31"/>
      <c r="Z280" s="31">
        <v>0.09</v>
      </c>
      <c r="AA280" s="31"/>
      <c r="AB280" s="31">
        <v>0.08</v>
      </c>
      <c r="AC280" s="31"/>
      <c r="AD280" s="31">
        <v>0.08</v>
      </c>
      <c r="AE280" s="31"/>
      <c r="AF280" s="31">
        <v>0.09</v>
      </c>
      <c r="AG280" s="33"/>
      <c r="AH280" s="33">
        <f t="shared" si="24"/>
        <v>0.99999999999999978</v>
      </c>
      <c r="AI280" s="64">
        <v>44939</v>
      </c>
      <c r="AJ280" s="64">
        <v>45290</v>
      </c>
      <c r="AK280" s="43" t="s">
        <v>608</v>
      </c>
      <c r="AL280" s="43" t="s">
        <v>381</v>
      </c>
      <c r="AM280" s="50" t="s">
        <v>382</v>
      </c>
      <c r="AN280" s="43" t="s">
        <v>713</v>
      </c>
      <c r="AO280" s="43" t="s">
        <v>160</v>
      </c>
      <c r="AP280" s="43"/>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row>
    <row r="281" spans="1:116" ht="134.1" hidden="1" customHeight="1">
      <c r="A281" s="43" t="s">
        <v>40</v>
      </c>
      <c r="B281" s="60" t="s">
        <v>203</v>
      </c>
      <c r="C281" s="76" t="s">
        <v>70</v>
      </c>
      <c r="D281" s="60" t="s">
        <v>70</v>
      </c>
      <c r="E281" s="60" t="s">
        <v>70</v>
      </c>
      <c r="F281" s="44" t="s">
        <v>653</v>
      </c>
      <c r="G281" s="43" t="s">
        <v>616</v>
      </c>
      <c r="H281" s="33">
        <v>0.05</v>
      </c>
      <c r="I281" s="251"/>
      <c r="J281" s="31">
        <v>0.08</v>
      </c>
      <c r="K281" s="31"/>
      <c r="L281" s="31">
        <v>0.08</v>
      </c>
      <c r="M281" s="31"/>
      <c r="N281" s="31">
        <v>0.09</v>
      </c>
      <c r="O281" s="31"/>
      <c r="P281" s="31">
        <v>0.08</v>
      </c>
      <c r="Q281" s="31"/>
      <c r="R281" s="31">
        <v>0.08</v>
      </c>
      <c r="S281" s="31"/>
      <c r="T281" s="31">
        <v>0.09</v>
      </c>
      <c r="U281" s="31"/>
      <c r="V281" s="31">
        <v>0.08</v>
      </c>
      <c r="W281" s="31"/>
      <c r="X281" s="31">
        <v>0.08</v>
      </c>
      <c r="Y281" s="31"/>
      <c r="Z281" s="31">
        <v>0.09</v>
      </c>
      <c r="AA281" s="31"/>
      <c r="AB281" s="31">
        <v>0.08</v>
      </c>
      <c r="AC281" s="31"/>
      <c r="AD281" s="31">
        <v>0.08</v>
      </c>
      <c r="AE281" s="31"/>
      <c r="AF281" s="31">
        <v>0.09</v>
      </c>
      <c r="AG281" s="33"/>
      <c r="AH281" s="33">
        <f t="shared" si="24"/>
        <v>0.99999999999999978</v>
      </c>
      <c r="AI281" s="64">
        <v>44939</v>
      </c>
      <c r="AJ281" s="64">
        <v>45290</v>
      </c>
      <c r="AK281" s="43" t="s">
        <v>608</v>
      </c>
      <c r="AL281" s="43" t="s">
        <v>402</v>
      </c>
      <c r="AM281" s="43" t="s">
        <v>709</v>
      </c>
      <c r="AN281" s="25" t="s">
        <v>403</v>
      </c>
      <c r="AO281" s="43" t="s">
        <v>160</v>
      </c>
      <c r="AP281" s="43"/>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row>
    <row r="282" spans="1:116" ht="165" hidden="1">
      <c r="A282" s="43" t="s">
        <v>40</v>
      </c>
      <c r="B282" s="60" t="s">
        <v>203</v>
      </c>
      <c r="C282" s="76" t="s">
        <v>70</v>
      </c>
      <c r="D282" s="60" t="s">
        <v>70</v>
      </c>
      <c r="E282" s="60" t="s">
        <v>70</v>
      </c>
      <c r="F282" s="44" t="s">
        <v>653</v>
      </c>
      <c r="G282" s="43" t="s">
        <v>617</v>
      </c>
      <c r="H282" s="33">
        <v>0.02</v>
      </c>
      <c r="I282" s="251"/>
      <c r="J282" s="31">
        <v>0.08</v>
      </c>
      <c r="K282" s="31"/>
      <c r="L282" s="31">
        <v>0.08</v>
      </c>
      <c r="M282" s="31"/>
      <c r="N282" s="31">
        <v>0.09</v>
      </c>
      <c r="O282" s="31"/>
      <c r="P282" s="31">
        <v>0.08</v>
      </c>
      <c r="Q282" s="31"/>
      <c r="R282" s="31">
        <v>0.08</v>
      </c>
      <c r="S282" s="31"/>
      <c r="T282" s="31">
        <v>0.09</v>
      </c>
      <c r="U282" s="31"/>
      <c r="V282" s="31">
        <v>0.08</v>
      </c>
      <c r="W282" s="31"/>
      <c r="X282" s="31">
        <v>0.08</v>
      </c>
      <c r="Y282" s="31"/>
      <c r="Z282" s="31">
        <v>0.09</v>
      </c>
      <c r="AA282" s="31"/>
      <c r="AB282" s="31">
        <v>0.08</v>
      </c>
      <c r="AC282" s="31"/>
      <c r="AD282" s="31">
        <v>0.08</v>
      </c>
      <c r="AE282" s="31"/>
      <c r="AF282" s="31">
        <v>0.09</v>
      </c>
      <c r="AG282" s="33"/>
      <c r="AH282" s="33">
        <f t="shared" si="24"/>
        <v>0.99999999999999978</v>
      </c>
      <c r="AI282" s="64">
        <v>44939</v>
      </c>
      <c r="AJ282" s="64">
        <v>45290</v>
      </c>
      <c r="AK282" s="43" t="s">
        <v>608</v>
      </c>
      <c r="AL282" s="43" t="s">
        <v>618</v>
      </c>
      <c r="AM282" s="43" t="s">
        <v>207</v>
      </c>
      <c r="AN282" s="25" t="s">
        <v>712</v>
      </c>
      <c r="AO282" s="25" t="s">
        <v>57</v>
      </c>
      <c r="AP282" s="25"/>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row>
    <row r="283" spans="1:116" ht="156" hidden="1" customHeight="1">
      <c r="A283" s="43" t="s">
        <v>40</v>
      </c>
      <c r="B283" s="60" t="s">
        <v>203</v>
      </c>
      <c r="C283" s="76" t="s">
        <v>70</v>
      </c>
      <c r="D283" s="60" t="s">
        <v>70</v>
      </c>
      <c r="E283" s="60" t="s">
        <v>70</v>
      </c>
      <c r="F283" s="44" t="s">
        <v>653</v>
      </c>
      <c r="G283" s="43" t="s">
        <v>619</v>
      </c>
      <c r="H283" s="33">
        <v>0.02</v>
      </c>
      <c r="I283" s="251"/>
      <c r="J283" s="31">
        <v>0.08</v>
      </c>
      <c r="K283" s="31"/>
      <c r="L283" s="31">
        <v>0.08</v>
      </c>
      <c r="M283" s="31"/>
      <c r="N283" s="31">
        <v>0.09</v>
      </c>
      <c r="O283" s="31"/>
      <c r="P283" s="31">
        <v>0.08</v>
      </c>
      <c r="Q283" s="31"/>
      <c r="R283" s="31">
        <v>0.08</v>
      </c>
      <c r="S283" s="31"/>
      <c r="T283" s="31">
        <v>0.09</v>
      </c>
      <c r="U283" s="31"/>
      <c r="V283" s="31">
        <v>0.08</v>
      </c>
      <c r="W283" s="31"/>
      <c r="X283" s="31">
        <v>0.08</v>
      </c>
      <c r="Y283" s="31"/>
      <c r="Z283" s="31">
        <v>0.09</v>
      </c>
      <c r="AA283" s="31"/>
      <c r="AB283" s="31">
        <v>0.08</v>
      </c>
      <c r="AC283" s="31"/>
      <c r="AD283" s="31">
        <v>0.08</v>
      </c>
      <c r="AE283" s="31"/>
      <c r="AF283" s="31">
        <v>0.09</v>
      </c>
      <c r="AG283" s="33"/>
      <c r="AH283" s="33">
        <f t="shared" si="24"/>
        <v>0.99999999999999978</v>
      </c>
      <c r="AI283" s="64">
        <v>44939</v>
      </c>
      <c r="AJ283" s="64">
        <v>45290</v>
      </c>
      <c r="AK283" s="43" t="s">
        <v>608</v>
      </c>
      <c r="AL283" s="43" t="s">
        <v>239</v>
      </c>
      <c r="AM283" s="44" t="s">
        <v>240</v>
      </c>
      <c r="AN283" s="43" t="s">
        <v>241</v>
      </c>
      <c r="AO283" s="25" t="s">
        <v>57</v>
      </c>
      <c r="AP283" s="25"/>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row>
    <row r="284" spans="1:116" ht="165" hidden="1">
      <c r="A284" s="43" t="s">
        <v>40</v>
      </c>
      <c r="B284" s="60" t="s">
        <v>203</v>
      </c>
      <c r="C284" s="76" t="s">
        <v>70</v>
      </c>
      <c r="D284" s="60" t="s">
        <v>70</v>
      </c>
      <c r="E284" s="60" t="s">
        <v>70</v>
      </c>
      <c r="F284" s="44" t="s">
        <v>653</v>
      </c>
      <c r="G284" s="43" t="s">
        <v>620</v>
      </c>
      <c r="H284" s="33">
        <v>0.02</v>
      </c>
      <c r="I284" s="251"/>
      <c r="J284" s="31">
        <v>0.08</v>
      </c>
      <c r="K284" s="31"/>
      <c r="L284" s="31">
        <v>0.08</v>
      </c>
      <c r="M284" s="31"/>
      <c r="N284" s="31">
        <v>0.09</v>
      </c>
      <c r="O284" s="31"/>
      <c r="P284" s="31">
        <v>0.08</v>
      </c>
      <c r="Q284" s="31"/>
      <c r="R284" s="31">
        <v>0.08</v>
      </c>
      <c r="S284" s="31"/>
      <c r="T284" s="31">
        <v>0.09</v>
      </c>
      <c r="U284" s="31"/>
      <c r="V284" s="31">
        <v>0.08</v>
      </c>
      <c r="W284" s="31"/>
      <c r="X284" s="31">
        <v>0.08</v>
      </c>
      <c r="Y284" s="31"/>
      <c r="Z284" s="31">
        <v>0.09</v>
      </c>
      <c r="AA284" s="31"/>
      <c r="AB284" s="31">
        <v>0.08</v>
      </c>
      <c r="AC284" s="31"/>
      <c r="AD284" s="31">
        <v>0.08</v>
      </c>
      <c r="AE284" s="31"/>
      <c r="AF284" s="31">
        <v>0.09</v>
      </c>
      <c r="AG284" s="33"/>
      <c r="AH284" s="33">
        <f t="shared" si="24"/>
        <v>0.99999999999999978</v>
      </c>
      <c r="AI284" s="64">
        <v>44939</v>
      </c>
      <c r="AJ284" s="64">
        <v>45290</v>
      </c>
      <c r="AK284" s="43" t="s">
        <v>608</v>
      </c>
      <c r="AL284" s="43" t="s">
        <v>221</v>
      </c>
      <c r="AM284" s="43" t="s">
        <v>222</v>
      </c>
      <c r="AN284" s="43" t="s">
        <v>223</v>
      </c>
      <c r="AO284" s="25" t="s">
        <v>57</v>
      </c>
      <c r="AP284" s="25"/>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row>
    <row r="285" spans="1:116" ht="126" hidden="1" customHeight="1">
      <c r="A285" s="43" t="s">
        <v>40</v>
      </c>
      <c r="B285" s="60" t="s">
        <v>41</v>
      </c>
      <c r="C285" s="76" t="s">
        <v>70</v>
      </c>
      <c r="D285" s="76" t="s">
        <v>70</v>
      </c>
      <c r="E285" s="76" t="s">
        <v>70</v>
      </c>
      <c r="F285" s="45" t="s">
        <v>652</v>
      </c>
      <c r="G285" s="43" t="s">
        <v>598</v>
      </c>
      <c r="H285" s="33">
        <v>0.1</v>
      </c>
      <c r="I285" s="251"/>
      <c r="J285" s="31"/>
      <c r="K285" s="31"/>
      <c r="L285" s="31"/>
      <c r="M285" s="31"/>
      <c r="N285" s="31"/>
      <c r="O285" s="31"/>
      <c r="P285" s="31"/>
      <c r="Q285" s="31"/>
      <c r="R285" s="31"/>
      <c r="S285" s="31"/>
      <c r="T285" s="31"/>
      <c r="U285" s="31"/>
      <c r="V285" s="31"/>
      <c r="W285" s="31"/>
      <c r="X285" s="31"/>
      <c r="Y285" s="31"/>
      <c r="Z285" s="31"/>
      <c r="AA285" s="31"/>
      <c r="AB285" s="31">
        <v>0.3</v>
      </c>
      <c r="AC285" s="31"/>
      <c r="AD285" s="31">
        <v>0.7</v>
      </c>
      <c r="AE285" s="31"/>
      <c r="AF285" s="31"/>
      <c r="AG285" s="31"/>
      <c r="AH285" s="31">
        <f t="shared" ref="AH285:AH299" si="25">+J285+L285+N285+P285+R285+T285+V285+X285+Z285+AB285+AD285+AF285</f>
        <v>1</v>
      </c>
      <c r="AI285" s="79">
        <v>45200</v>
      </c>
      <c r="AJ285" s="79">
        <v>45260</v>
      </c>
      <c r="AK285" s="44" t="s">
        <v>599</v>
      </c>
      <c r="AL285" s="43" t="s">
        <v>698</v>
      </c>
      <c r="AM285" s="43" t="s">
        <v>705</v>
      </c>
      <c r="AN285" s="25" t="s">
        <v>47</v>
      </c>
      <c r="AO285" s="25" t="s">
        <v>57</v>
      </c>
      <c r="AP285" s="25"/>
    </row>
    <row r="286" spans="1:116" ht="102" hidden="1" customHeight="1">
      <c r="A286" s="43" t="s">
        <v>40</v>
      </c>
      <c r="B286" s="60" t="s">
        <v>41</v>
      </c>
      <c r="C286" s="76" t="s">
        <v>70</v>
      </c>
      <c r="D286" s="76" t="s">
        <v>70</v>
      </c>
      <c r="E286" s="76" t="s">
        <v>70</v>
      </c>
      <c r="F286" s="44" t="s">
        <v>681</v>
      </c>
      <c r="G286" s="43" t="s">
        <v>566</v>
      </c>
      <c r="H286" s="31">
        <v>0.1</v>
      </c>
      <c r="I286" s="251"/>
      <c r="J286" s="31">
        <v>0.08</v>
      </c>
      <c r="K286" s="31"/>
      <c r="L286" s="31">
        <v>0.08</v>
      </c>
      <c r="M286" s="31"/>
      <c r="N286" s="31">
        <v>0.08</v>
      </c>
      <c r="O286" s="31"/>
      <c r="P286" s="31">
        <v>0.1</v>
      </c>
      <c r="Q286" s="31"/>
      <c r="R286" s="31">
        <v>0.08</v>
      </c>
      <c r="S286" s="31"/>
      <c r="T286" s="31">
        <v>0.08</v>
      </c>
      <c r="U286" s="31"/>
      <c r="V286" s="31">
        <v>0.08</v>
      </c>
      <c r="W286" s="31"/>
      <c r="X286" s="31">
        <v>0.1</v>
      </c>
      <c r="Y286" s="31"/>
      <c r="Z286" s="31">
        <v>0.08</v>
      </c>
      <c r="AA286" s="31"/>
      <c r="AB286" s="31">
        <v>0.08</v>
      </c>
      <c r="AC286" s="31"/>
      <c r="AD286" s="31">
        <v>0.08</v>
      </c>
      <c r="AE286" s="31"/>
      <c r="AF286" s="31">
        <v>0.08</v>
      </c>
      <c r="AG286" s="31"/>
      <c r="AH286" s="31">
        <f t="shared" si="25"/>
        <v>0.99999999999999978</v>
      </c>
      <c r="AI286" s="64">
        <v>44928</v>
      </c>
      <c r="AJ286" s="62">
        <v>45291</v>
      </c>
      <c r="AK286" s="43" t="s">
        <v>567</v>
      </c>
      <c r="AL286" s="44" t="s">
        <v>699</v>
      </c>
      <c r="AM286" s="25" t="s">
        <v>715</v>
      </c>
      <c r="AN286" s="25" t="s">
        <v>714</v>
      </c>
      <c r="AO286" s="25" t="s">
        <v>57</v>
      </c>
      <c r="AP286" s="25"/>
    </row>
    <row r="287" spans="1:116" ht="102" hidden="1" customHeight="1">
      <c r="A287" s="43" t="s">
        <v>40</v>
      </c>
      <c r="B287" s="60" t="s">
        <v>41</v>
      </c>
      <c r="C287" s="76" t="s">
        <v>70</v>
      </c>
      <c r="D287" s="76" t="s">
        <v>70</v>
      </c>
      <c r="E287" s="76" t="s">
        <v>70</v>
      </c>
      <c r="F287" s="44" t="s">
        <v>682</v>
      </c>
      <c r="G287" s="43" t="s">
        <v>691</v>
      </c>
      <c r="H287" s="31">
        <v>0.1</v>
      </c>
      <c r="I287" s="251"/>
      <c r="J287" s="31"/>
      <c r="K287" s="31"/>
      <c r="L287" s="31"/>
      <c r="M287" s="31"/>
      <c r="N287" s="31"/>
      <c r="O287" s="31"/>
      <c r="P287" s="31">
        <v>0.33329999999999999</v>
      </c>
      <c r="Q287" s="31"/>
      <c r="R287" s="31"/>
      <c r="S287" s="31"/>
      <c r="T287" s="31"/>
      <c r="U287" s="31"/>
      <c r="V287" s="31"/>
      <c r="W287" s="31"/>
      <c r="X287" s="31">
        <v>0.33329999999999999</v>
      </c>
      <c r="Y287" s="31"/>
      <c r="Z287" s="31"/>
      <c r="AA287" s="31"/>
      <c r="AB287" s="31"/>
      <c r="AC287" s="31"/>
      <c r="AD287" s="31"/>
      <c r="AE287" s="31"/>
      <c r="AF287" s="31">
        <v>0.33329999999999999</v>
      </c>
      <c r="AG287" s="31"/>
      <c r="AH287" s="31">
        <f t="shared" si="25"/>
        <v>0.99990000000000001</v>
      </c>
      <c r="AI287" s="64">
        <v>45017</v>
      </c>
      <c r="AJ287" s="62">
        <v>45291</v>
      </c>
      <c r="AK287" s="43" t="s">
        <v>731</v>
      </c>
      <c r="AL287" s="44" t="s">
        <v>732</v>
      </c>
      <c r="AM287" s="25" t="s">
        <v>733</v>
      </c>
      <c r="AN287" s="25" t="s">
        <v>47</v>
      </c>
      <c r="AO287" s="25" t="s">
        <v>57</v>
      </c>
      <c r="AP287" s="25"/>
    </row>
    <row r="288" spans="1:116" ht="102" hidden="1" customHeight="1">
      <c r="A288" s="43" t="s">
        <v>40</v>
      </c>
      <c r="B288" s="60" t="s">
        <v>41</v>
      </c>
      <c r="C288" s="76" t="s">
        <v>70</v>
      </c>
      <c r="D288" s="76" t="s">
        <v>70</v>
      </c>
      <c r="E288" s="76" t="s">
        <v>70</v>
      </c>
      <c r="F288" s="44" t="s">
        <v>683</v>
      </c>
      <c r="G288" s="43" t="s">
        <v>734</v>
      </c>
      <c r="H288" s="31">
        <v>0.1</v>
      </c>
      <c r="I288" s="25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v>1</v>
      </c>
      <c r="AG288" s="31"/>
      <c r="AH288" s="31">
        <f t="shared" si="25"/>
        <v>1</v>
      </c>
      <c r="AI288" s="64">
        <v>45261</v>
      </c>
      <c r="AJ288" s="62">
        <v>45291</v>
      </c>
      <c r="AK288" s="43" t="s">
        <v>735</v>
      </c>
      <c r="AL288" s="43" t="s">
        <v>698</v>
      </c>
      <c r="AM288" s="43" t="s">
        <v>705</v>
      </c>
      <c r="AN288" s="25" t="s">
        <v>47</v>
      </c>
      <c r="AO288" s="25" t="s">
        <v>57</v>
      </c>
      <c r="AP288" s="25"/>
    </row>
    <row r="289" spans="1:117" ht="102" hidden="1" customHeight="1">
      <c r="A289" s="43" t="s">
        <v>40</v>
      </c>
      <c r="B289" s="60" t="s">
        <v>41</v>
      </c>
      <c r="C289" s="76" t="s">
        <v>70</v>
      </c>
      <c r="D289" s="76" t="s">
        <v>70</v>
      </c>
      <c r="E289" s="76" t="s">
        <v>70</v>
      </c>
      <c r="F289" s="44" t="s">
        <v>684</v>
      </c>
      <c r="G289" s="43" t="s">
        <v>692</v>
      </c>
      <c r="H289" s="31">
        <v>0.5</v>
      </c>
      <c r="I289" s="261">
        <f>+H289+H290</f>
        <v>1</v>
      </c>
      <c r="J289" s="31"/>
      <c r="K289" s="31"/>
      <c r="L289" s="31"/>
      <c r="M289" s="31"/>
      <c r="N289" s="31"/>
      <c r="O289" s="31"/>
      <c r="P289" s="31"/>
      <c r="Q289" s="31"/>
      <c r="R289" s="31">
        <v>0.4</v>
      </c>
      <c r="S289" s="31"/>
      <c r="T289" s="31">
        <v>0.2</v>
      </c>
      <c r="U289" s="31"/>
      <c r="V289" s="31">
        <v>0.2</v>
      </c>
      <c r="W289" s="31"/>
      <c r="X289" s="31">
        <v>0.2</v>
      </c>
      <c r="Y289" s="31"/>
      <c r="Z289" s="31"/>
      <c r="AA289" s="31"/>
      <c r="AB289" s="31"/>
      <c r="AC289" s="31"/>
      <c r="AD289" s="31"/>
      <c r="AE289" s="31"/>
      <c r="AF289" s="31"/>
      <c r="AG289" s="31"/>
      <c r="AH289" s="31">
        <f t="shared" si="25"/>
        <v>1</v>
      </c>
      <c r="AI289" s="64">
        <v>45047</v>
      </c>
      <c r="AJ289" s="62">
        <v>45168</v>
      </c>
      <c r="AK289" s="43" t="s">
        <v>736</v>
      </c>
      <c r="AL289" s="44" t="s">
        <v>55</v>
      </c>
      <c r="AM289" s="25" t="s">
        <v>745</v>
      </c>
      <c r="AN289" s="25" t="s">
        <v>56</v>
      </c>
      <c r="AO289" s="25" t="s">
        <v>57</v>
      </c>
      <c r="AP289" s="25"/>
    </row>
    <row r="290" spans="1:117" ht="102" hidden="1" customHeight="1">
      <c r="A290" s="43" t="s">
        <v>40</v>
      </c>
      <c r="B290" s="60" t="s">
        <v>41</v>
      </c>
      <c r="C290" s="76" t="s">
        <v>70</v>
      </c>
      <c r="D290" s="76" t="s">
        <v>70</v>
      </c>
      <c r="E290" s="76" t="s">
        <v>70</v>
      </c>
      <c r="F290" s="44" t="s">
        <v>685</v>
      </c>
      <c r="G290" s="43" t="s">
        <v>693</v>
      </c>
      <c r="H290" s="31">
        <v>0.5</v>
      </c>
      <c r="I290" s="263"/>
      <c r="J290" s="31"/>
      <c r="K290" s="31"/>
      <c r="L290" s="31"/>
      <c r="M290" s="31"/>
      <c r="N290" s="31"/>
      <c r="O290" s="31"/>
      <c r="P290" s="31"/>
      <c r="Q290" s="31"/>
      <c r="R290" s="31"/>
      <c r="S290" s="31"/>
      <c r="T290" s="31"/>
      <c r="U290" s="31"/>
      <c r="V290" s="31">
        <v>0.5</v>
      </c>
      <c r="W290" s="31"/>
      <c r="X290" s="31"/>
      <c r="Y290" s="31"/>
      <c r="Z290" s="31"/>
      <c r="AA290" s="31"/>
      <c r="AB290" s="31"/>
      <c r="AC290" s="31"/>
      <c r="AD290" s="31">
        <v>0.5</v>
      </c>
      <c r="AE290" s="31"/>
      <c r="AF290" s="31"/>
      <c r="AG290" s="31"/>
      <c r="AH290" s="31">
        <f t="shared" si="25"/>
        <v>1</v>
      </c>
      <c r="AI290" s="64">
        <v>45108</v>
      </c>
      <c r="AJ290" s="62">
        <v>45260</v>
      </c>
      <c r="AK290" s="43" t="s">
        <v>737</v>
      </c>
      <c r="AL290" s="44" t="s">
        <v>463</v>
      </c>
      <c r="AM290" s="25" t="s">
        <v>465</v>
      </c>
      <c r="AN290" s="25" t="s">
        <v>811</v>
      </c>
      <c r="AO290" s="25" t="s">
        <v>57</v>
      </c>
      <c r="AP290" s="25"/>
    </row>
    <row r="291" spans="1:117" ht="77.25" hidden="1">
      <c r="A291" s="43" t="s">
        <v>40</v>
      </c>
      <c r="B291" s="60" t="s">
        <v>41</v>
      </c>
      <c r="C291" s="76" t="s">
        <v>70</v>
      </c>
      <c r="D291" s="76" t="s">
        <v>70</v>
      </c>
      <c r="E291" s="76" t="s">
        <v>70</v>
      </c>
      <c r="F291" s="44" t="s">
        <v>638</v>
      </c>
      <c r="G291" s="43" t="s">
        <v>542</v>
      </c>
      <c r="H291" s="33">
        <v>0.1</v>
      </c>
      <c r="I291" s="261">
        <f>+H291+H292+H293+H294+H295+H296+H297+H299</f>
        <v>0.99999999999999989</v>
      </c>
      <c r="J291" s="31"/>
      <c r="K291" s="31"/>
      <c r="L291" s="31"/>
      <c r="M291" s="31"/>
      <c r="N291" s="31">
        <v>0.5</v>
      </c>
      <c r="O291" s="31"/>
      <c r="P291" s="31">
        <v>0.5</v>
      </c>
      <c r="Q291" s="31"/>
      <c r="R291" s="31"/>
      <c r="S291" s="31"/>
      <c r="T291" s="31"/>
      <c r="U291" s="31"/>
      <c r="V291" s="31"/>
      <c r="W291" s="31"/>
      <c r="X291" s="31"/>
      <c r="Y291" s="31"/>
      <c r="Z291" s="31"/>
      <c r="AA291" s="31"/>
      <c r="AB291" s="31"/>
      <c r="AC291" s="31"/>
      <c r="AD291" s="31"/>
      <c r="AE291" s="31"/>
      <c r="AF291" s="31"/>
      <c r="AG291" s="31"/>
      <c r="AH291" s="31">
        <f t="shared" si="25"/>
        <v>1</v>
      </c>
      <c r="AI291" s="64">
        <v>44986</v>
      </c>
      <c r="AJ291" s="62">
        <v>45046</v>
      </c>
      <c r="AK291" s="43" t="s">
        <v>543</v>
      </c>
      <c r="AL291" s="44" t="s">
        <v>45</v>
      </c>
      <c r="AM291" s="44" t="s">
        <v>707</v>
      </c>
      <c r="AN291" s="25" t="s">
        <v>47</v>
      </c>
      <c r="AO291" s="25" t="s">
        <v>57</v>
      </c>
      <c r="AP291" s="25"/>
    </row>
    <row r="292" spans="1:117" ht="77.25" hidden="1">
      <c r="A292" s="43" t="s">
        <v>40</v>
      </c>
      <c r="B292" s="60" t="s">
        <v>41</v>
      </c>
      <c r="C292" s="76" t="s">
        <v>70</v>
      </c>
      <c r="D292" s="76" t="s">
        <v>70</v>
      </c>
      <c r="E292" s="76" t="s">
        <v>70</v>
      </c>
      <c r="F292" s="44" t="s">
        <v>638</v>
      </c>
      <c r="G292" s="43" t="s">
        <v>666</v>
      </c>
      <c r="H292" s="33">
        <v>0.1</v>
      </c>
      <c r="I292" s="262"/>
      <c r="J292" s="31"/>
      <c r="K292" s="31"/>
      <c r="L292" s="31">
        <v>1</v>
      </c>
      <c r="M292" s="31"/>
      <c r="N292" s="31"/>
      <c r="O292" s="31"/>
      <c r="P292" s="31"/>
      <c r="Q292" s="31"/>
      <c r="R292" s="31"/>
      <c r="S292" s="31"/>
      <c r="T292" s="31"/>
      <c r="U292" s="31"/>
      <c r="V292" s="31"/>
      <c r="W292" s="31"/>
      <c r="X292" s="31"/>
      <c r="Y292" s="31"/>
      <c r="Z292" s="31"/>
      <c r="AA292" s="31"/>
      <c r="AB292" s="31"/>
      <c r="AC292" s="31"/>
      <c r="AD292" s="31"/>
      <c r="AE292" s="31"/>
      <c r="AF292" s="31"/>
      <c r="AG292" s="31"/>
      <c r="AH292" s="31">
        <f t="shared" si="25"/>
        <v>1</v>
      </c>
      <c r="AI292" s="64">
        <v>44958</v>
      </c>
      <c r="AJ292" s="62">
        <v>44985</v>
      </c>
      <c r="AK292" s="43" t="s">
        <v>545</v>
      </c>
      <c r="AL292" s="44" t="s">
        <v>45</v>
      </c>
      <c r="AM292" s="44" t="s">
        <v>707</v>
      </c>
      <c r="AN292" s="25" t="s">
        <v>47</v>
      </c>
      <c r="AO292" s="25" t="s">
        <v>57</v>
      </c>
      <c r="AP292" s="25"/>
    </row>
    <row r="293" spans="1:117" ht="77.25" hidden="1">
      <c r="A293" s="43" t="s">
        <v>40</v>
      </c>
      <c r="B293" s="60" t="s">
        <v>41</v>
      </c>
      <c r="C293" s="76" t="s">
        <v>70</v>
      </c>
      <c r="D293" s="76" t="s">
        <v>70</v>
      </c>
      <c r="E293" s="76" t="s">
        <v>70</v>
      </c>
      <c r="F293" s="44" t="s">
        <v>638</v>
      </c>
      <c r="G293" s="43" t="s">
        <v>667</v>
      </c>
      <c r="H293" s="33">
        <v>0.1</v>
      </c>
      <c r="I293" s="262"/>
      <c r="J293" s="31"/>
      <c r="K293" s="31"/>
      <c r="L293" s="31">
        <v>0.15</v>
      </c>
      <c r="M293" s="31"/>
      <c r="N293" s="31"/>
      <c r="O293" s="31"/>
      <c r="P293" s="31">
        <v>0.15</v>
      </c>
      <c r="Q293" s="31"/>
      <c r="R293" s="31"/>
      <c r="S293" s="31"/>
      <c r="T293" s="31">
        <v>0.15</v>
      </c>
      <c r="U293" s="31"/>
      <c r="V293" s="31"/>
      <c r="W293" s="31"/>
      <c r="X293" s="31">
        <v>0.15</v>
      </c>
      <c r="Y293" s="31"/>
      <c r="Z293" s="31"/>
      <c r="AA293" s="31"/>
      <c r="AB293" s="31">
        <v>0.15</v>
      </c>
      <c r="AC293" s="31"/>
      <c r="AD293" s="31"/>
      <c r="AE293" s="31"/>
      <c r="AF293" s="31">
        <v>0.25</v>
      </c>
      <c r="AG293" s="31"/>
      <c r="AH293" s="31">
        <f t="shared" si="25"/>
        <v>1</v>
      </c>
      <c r="AI293" s="64">
        <v>44958</v>
      </c>
      <c r="AJ293" s="62">
        <v>45291</v>
      </c>
      <c r="AK293" s="43" t="s">
        <v>727</v>
      </c>
      <c r="AL293" s="44" t="s">
        <v>45</v>
      </c>
      <c r="AM293" s="44" t="s">
        <v>707</v>
      </c>
      <c r="AN293" s="25" t="s">
        <v>47</v>
      </c>
      <c r="AO293" s="25" t="s">
        <v>57</v>
      </c>
      <c r="AP293" s="25"/>
    </row>
    <row r="294" spans="1:117" s="28" customFormat="1" ht="77.25" hidden="1">
      <c r="A294" s="43" t="s">
        <v>40</v>
      </c>
      <c r="B294" s="60" t="s">
        <v>41</v>
      </c>
      <c r="C294" s="76" t="s">
        <v>70</v>
      </c>
      <c r="D294" s="76" t="s">
        <v>70</v>
      </c>
      <c r="E294" s="76" t="s">
        <v>70</v>
      </c>
      <c r="F294" s="44" t="s">
        <v>638</v>
      </c>
      <c r="G294" s="44" t="s">
        <v>546</v>
      </c>
      <c r="H294" s="31">
        <v>0.2</v>
      </c>
      <c r="I294" s="262"/>
      <c r="J294" s="31"/>
      <c r="K294" s="31"/>
      <c r="L294" s="31"/>
      <c r="M294" s="31"/>
      <c r="N294" s="31">
        <v>0.25</v>
      </c>
      <c r="O294" s="31"/>
      <c r="P294" s="31"/>
      <c r="Q294" s="31"/>
      <c r="R294" s="31"/>
      <c r="S294" s="31"/>
      <c r="T294" s="31">
        <v>0.25</v>
      </c>
      <c r="U294" s="31"/>
      <c r="V294" s="56"/>
      <c r="W294" s="31"/>
      <c r="X294" s="31"/>
      <c r="Y294" s="31"/>
      <c r="Z294" s="31">
        <v>0.25</v>
      </c>
      <c r="AA294" s="31"/>
      <c r="AB294" s="56"/>
      <c r="AC294" s="31"/>
      <c r="AD294" s="31"/>
      <c r="AE294" s="31"/>
      <c r="AF294" s="31">
        <v>0.25</v>
      </c>
      <c r="AG294" s="31"/>
      <c r="AH294" s="31">
        <f t="shared" si="25"/>
        <v>1</v>
      </c>
      <c r="AI294" s="64">
        <v>44986</v>
      </c>
      <c r="AJ294" s="62">
        <v>45291</v>
      </c>
      <c r="AK294" s="26" t="s">
        <v>547</v>
      </c>
      <c r="AL294" s="44" t="s">
        <v>94</v>
      </c>
      <c r="AM294" s="44" t="s">
        <v>95</v>
      </c>
      <c r="AN294" s="25" t="s">
        <v>47</v>
      </c>
      <c r="AO294" s="25" t="s">
        <v>57</v>
      </c>
      <c r="AP294" s="25"/>
    </row>
    <row r="295" spans="1:117" ht="102" hidden="1" customHeight="1">
      <c r="A295" s="43" t="s">
        <v>40</v>
      </c>
      <c r="B295" s="60" t="s">
        <v>41</v>
      </c>
      <c r="C295" s="76" t="s">
        <v>70</v>
      </c>
      <c r="D295" s="76" t="s">
        <v>70</v>
      </c>
      <c r="E295" s="76" t="s">
        <v>70</v>
      </c>
      <c r="F295" s="44" t="s">
        <v>686</v>
      </c>
      <c r="G295" s="43" t="s">
        <v>696</v>
      </c>
      <c r="H295" s="31">
        <v>0.2</v>
      </c>
      <c r="I295" s="262"/>
      <c r="J295" s="31"/>
      <c r="K295" s="31"/>
      <c r="L295" s="31"/>
      <c r="M295" s="31"/>
      <c r="N295" s="31"/>
      <c r="O295" s="31"/>
      <c r="P295" s="31">
        <v>0.33329999999999999</v>
      </c>
      <c r="Q295" s="31"/>
      <c r="R295" s="31"/>
      <c r="S295" s="31"/>
      <c r="T295" s="31"/>
      <c r="U295" s="31"/>
      <c r="V295" s="31"/>
      <c r="W295" s="31"/>
      <c r="X295" s="31">
        <v>0.33329999999999999</v>
      </c>
      <c r="Y295" s="31"/>
      <c r="Z295" s="31"/>
      <c r="AA295" s="31"/>
      <c r="AB295" s="31"/>
      <c r="AC295" s="31"/>
      <c r="AD295" s="31"/>
      <c r="AE295" s="31"/>
      <c r="AF295" s="31">
        <v>0.33329999999999999</v>
      </c>
      <c r="AG295" s="31"/>
      <c r="AH295" s="31">
        <f t="shared" si="25"/>
        <v>0.99990000000000001</v>
      </c>
      <c r="AI295" s="64">
        <v>45017</v>
      </c>
      <c r="AJ295" s="62">
        <v>45275</v>
      </c>
      <c r="AK295" s="43" t="s">
        <v>738</v>
      </c>
      <c r="AL295" s="44" t="s">
        <v>45</v>
      </c>
      <c r="AM295" s="44" t="s">
        <v>707</v>
      </c>
      <c r="AN295" s="25" t="s">
        <v>47</v>
      </c>
      <c r="AO295" s="25" t="s">
        <v>57</v>
      </c>
      <c r="AP295" s="25"/>
    </row>
    <row r="296" spans="1:117" ht="102" hidden="1" customHeight="1">
      <c r="A296" s="43" t="s">
        <v>40</v>
      </c>
      <c r="B296" s="60" t="s">
        <v>41</v>
      </c>
      <c r="C296" s="76" t="s">
        <v>70</v>
      </c>
      <c r="D296" s="76" t="s">
        <v>70</v>
      </c>
      <c r="E296" s="76" t="s">
        <v>70</v>
      </c>
      <c r="F296" s="44" t="s">
        <v>687</v>
      </c>
      <c r="G296" s="43" t="s">
        <v>695</v>
      </c>
      <c r="H296" s="31">
        <v>0.1</v>
      </c>
      <c r="I296" s="262"/>
      <c r="J296" s="31"/>
      <c r="K296" s="31"/>
      <c r="L296" s="31"/>
      <c r="M296" s="31"/>
      <c r="N296" s="31">
        <v>0.25</v>
      </c>
      <c r="O296" s="31"/>
      <c r="P296" s="31"/>
      <c r="Q296" s="31"/>
      <c r="R296" s="31"/>
      <c r="S296" s="31"/>
      <c r="T296" s="31">
        <v>0.25</v>
      </c>
      <c r="U296" s="31"/>
      <c r="V296" s="56"/>
      <c r="W296" s="31"/>
      <c r="X296" s="31"/>
      <c r="Y296" s="31"/>
      <c r="Z296" s="31">
        <v>0.25</v>
      </c>
      <c r="AA296" s="31"/>
      <c r="AB296" s="56"/>
      <c r="AC296" s="31"/>
      <c r="AD296" s="31"/>
      <c r="AE296" s="31"/>
      <c r="AF296" s="31">
        <v>0.25</v>
      </c>
      <c r="AG296" s="31"/>
      <c r="AH296" s="31">
        <f>+J296+L296+N296+P296+R296+T296+V296+X296+Z296+AB296+AD296+AF296</f>
        <v>1</v>
      </c>
      <c r="AI296" s="64">
        <v>44986</v>
      </c>
      <c r="AJ296" s="62">
        <v>45291</v>
      </c>
      <c r="AK296" s="43" t="s">
        <v>739</v>
      </c>
      <c r="AL296" s="44" t="s">
        <v>45</v>
      </c>
      <c r="AM296" s="44" t="s">
        <v>707</v>
      </c>
      <c r="AN296" s="25" t="s">
        <v>47</v>
      </c>
      <c r="AO296" s="25" t="s">
        <v>57</v>
      </c>
      <c r="AP296" s="25"/>
    </row>
    <row r="297" spans="1:117" ht="102" hidden="1" customHeight="1">
      <c r="A297" s="43" t="s">
        <v>40</v>
      </c>
      <c r="B297" s="60" t="s">
        <v>41</v>
      </c>
      <c r="C297" s="76" t="s">
        <v>70</v>
      </c>
      <c r="D297" s="76" t="s">
        <v>70</v>
      </c>
      <c r="E297" s="76" t="s">
        <v>70</v>
      </c>
      <c r="F297" s="44" t="s">
        <v>688</v>
      </c>
      <c r="G297" s="43" t="s">
        <v>761</v>
      </c>
      <c r="H297" s="31">
        <v>0.1</v>
      </c>
      <c r="I297" s="262"/>
      <c r="J297" s="31"/>
      <c r="K297" s="31"/>
      <c r="L297" s="31"/>
      <c r="M297" s="31"/>
      <c r="N297" s="31"/>
      <c r="O297" s="31"/>
      <c r="P297" s="31"/>
      <c r="Q297" s="31"/>
      <c r="R297" s="31"/>
      <c r="S297" s="31"/>
      <c r="T297" s="31">
        <v>1</v>
      </c>
      <c r="U297" s="31"/>
      <c r="V297" s="31"/>
      <c r="W297" s="31"/>
      <c r="X297" s="31"/>
      <c r="Y297" s="31"/>
      <c r="Z297" s="31"/>
      <c r="AA297" s="31"/>
      <c r="AB297" s="31"/>
      <c r="AC297" s="31"/>
      <c r="AD297" s="31"/>
      <c r="AE297" s="31"/>
      <c r="AF297" s="31"/>
      <c r="AG297" s="31"/>
      <c r="AH297" s="31">
        <f t="shared" si="25"/>
        <v>1</v>
      </c>
      <c r="AI297" s="64">
        <v>45078</v>
      </c>
      <c r="AJ297" s="62">
        <v>45107</v>
      </c>
      <c r="AK297" s="43" t="s">
        <v>740</v>
      </c>
      <c r="AL297" s="44" t="s">
        <v>45</v>
      </c>
      <c r="AM297" s="44" t="s">
        <v>707</v>
      </c>
      <c r="AN297" s="25" t="s">
        <v>47</v>
      </c>
      <c r="AO297" s="25" t="s">
        <v>57</v>
      </c>
      <c r="AP297" s="25"/>
    </row>
    <row r="298" spans="1:117" ht="102" customHeight="1">
      <c r="A298" s="43" t="s">
        <v>40</v>
      </c>
      <c r="B298" s="60" t="s">
        <v>41</v>
      </c>
      <c r="C298" s="76" t="s">
        <v>70</v>
      </c>
      <c r="D298" s="76" t="s">
        <v>70</v>
      </c>
      <c r="E298" s="76" t="s">
        <v>70</v>
      </c>
      <c r="F298" s="44" t="s">
        <v>689</v>
      </c>
      <c r="G298" s="43" t="s">
        <v>694</v>
      </c>
      <c r="H298" s="31">
        <v>0.1</v>
      </c>
      <c r="I298" s="262"/>
      <c r="J298" s="31"/>
      <c r="K298" s="31"/>
      <c r="L298" s="31"/>
      <c r="M298" s="31"/>
      <c r="N298" s="31"/>
      <c r="O298" s="31"/>
      <c r="P298" s="31"/>
      <c r="Q298" s="31"/>
      <c r="R298" s="31"/>
      <c r="S298" s="31"/>
      <c r="T298" s="31"/>
      <c r="U298" s="31"/>
      <c r="V298" s="31">
        <v>1</v>
      </c>
      <c r="W298" s="31"/>
      <c r="X298" s="31"/>
      <c r="Y298" s="31"/>
      <c r="Z298" s="31"/>
      <c r="AA298" s="31"/>
      <c r="AB298" s="31"/>
      <c r="AC298" s="31"/>
      <c r="AD298" s="31"/>
      <c r="AE298" s="31"/>
      <c r="AF298" s="31"/>
      <c r="AG298" s="31"/>
      <c r="AH298" s="31">
        <f t="shared" ref="AH298" si="26">+J298+L298+N298+P298+R298+T298+V298+X298+Z298+AB298+AD298+AF298</f>
        <v>1</v>
      </c>
      <c r="AI298" s="64">
        <v>45108</v>
      </c>
      <c r="AJ298" s="62">
        <v>45138</v>
      </c>
      <c r="AK298" s="43" t="s">
        <v>741</v>
      </c>
      <c r="AL298" s="44" t="s">
        <v>55</v>
      </c>
      <c r="AM298" s="44" t="s">
        <v>745</v>
      </c>
      <c r="AN298" s="25" t="s">
        <v>56</v>
      </c>
      <c r="AO298" s="25" t="s">
        <v>57</v>
      </c>
      <c r="AP298" s="331" t="s">
        <v>852</v>
      </c>
    </row>
    <row r="299" spans="1:117" ht="102" customHeight="1">
      <c r="A299" s="106" t="s">
        <v>40</v>
      </c>
      <c r="B299" s="107" t="s">
        <v>41</v>
      </c>
      <c r="C299" s="132" t="s">
        <v>70</v>
      </c>
      <c r="D299" s="132" t="s">
        <v>70</v>
      </c>
      <c r="E299" s="132" t="s">
        <v>70</v>
      </c>
      <c r="F299" s="108" t="s">
        <v>689</v>
      </c>
      <c r="G299" s="106" t="s">
        <v>694</v>
      </c>
      <c r="H299" s="109">
        <v>0.1</v>
      </c>
      <c r="I299" s="263"/>
      <c r="J299" s="109"/>
      <c r="K299" s="109"/>
      <c r="L299" s="109"/>
      <c r="M299" s="109"/>
      <c r="N299" s="109"/>
      <c r="O299" s="109"/>
      <c r="P299" s="109"/>
      <c r="Q299" s="109"/>
      <c r="R299" s="109"/>
      <c r="S299" s="109"/>
      <c r="T299" s="109"/>
      <c r="U299" s="109"/>
      <c r="V299" s="109"/>
      <c r="W299" s="109"/>
      <c r="X299" s="130">
        <v>0.5</v>
      </c>
      <c r="Y299" s="130"/>
      <c r="Z299" s="130">
        <v>0.5</v>
      </c>
      <c r="AA299" s="130"/>
      <c r="AB299" s="109"/>
      <c r="AC299" s="109"/>
      <c r="AD299" s="109"/>
      <c r="AE299" s="109"/>
      <c r="AF299" s="109"/>
      <c r="AG299" s="109"/>
      <c r="AH299" s="109">
        <f t="shared" si="25"/>
        <v>1</v>
      </c>
      <c r="AI299" s="155">
        <v>45139</v>
      </c>
      <c r="AJ299" s="155">
        <v>45199</v>
      </c>
      <c r="AK299" s="106" t="s">
        <v>741</v>
      </c>
      <c r="AL299" s="108" t="s">
        <v>55</v>
      </c>
      <c r="AM299" s="108" t="s">
        <v>745</v>
      </c>
      <c r="AN299" s="114" t="s">
        <v>56</v>
      </c>
      <c r="AO299" s="114" t="s">
        <v>57</v>
      </c>
      <c r="AP299" s="332"/>
    </row>
    <row r="300" spans="1:117" ht="77.25" hidden="1">
      <c r="A300" s="43" t="s">
        <v>40</v>
      </c>
      <c r="B300" s="60" t="s">
        <v>41</v>
      </c>
      <c r="C300" s="76" t="s">
        <v>70</v>
      </c>
      <c r="D300" s="76" t="s">
        <v>70</v>
      </c>
      <c r="E300" s="76" t="s">
        <v>70</v>
      </c>
      <c r="F300" s="44" t="s">
        <v>690</v>
      </c>
      <c r="G300" s="43" t="s">
        <v>523</v>
      </c>
      <c r="H300" s="33">
        <v>0.1</v>
      </c>
      <c r="I300" s="243">
        <f>+H300+H301+H302+H303+H304+H305</f>
        <v>1</v>
      </c>
      <c r="J300" s="31"/>
      <c r="K300" s="31"/>
      <c r="L300" s="31">
        <v>0.33329999999999999</v>
      </c>
      <c r="M300" s="31"/>
      <c r="N300" s="31"/>
      <c r="O300" s="31"/>
      <c r="P300" s="31"/>
      <c r="Q300" s="31"/>
      <c r="R300" s="31"/>
      <c r="S300" s="31"/>
      <c r="T300" s="31"/>
      <c r="U300" s="31"/>
      <c r="V300" s="31">
        <v>0.33329999999999999</v>
      </c>
      <c r="W300" s="31"/>
      <c r="X300" s="31"/>
      <c r="Y300" s="31"/>
      <c r="Z300" s="31"/>
      <c r="AA300" s="31"/>
      <c r="AB300" s="31"/>
      <c r="AC300" s="31"/>
      <c r="AD300" s="31"/>
      <c r="AE300" s="31"/>
      <c r="AF300" s="31">
        <v>0.33329999999999999</v>
      </c>
      <c r="AG300" s="31"/>
      <c r="AH300" s="31">
        <v>0.99990000000000001</v>
      </c>
      <c r="AI300" s="62">
        <v>44958</v>
      </c>
      <c r="AJ300" s="62">
        <v>45291</v>
      </c>
      <c r="AK300" s="44" t="s">
        <v>524</v>
      </c>
      <c r="AL300" s="44" t="s">
        <v>55</v>
      </c>
      <c r="AM300" s="44" t="s">
        <v>745</v>
      </c>
      <c r="AN300" s="25" t="s">
        <v>56</v>
      </c>
      <c r="AO300" s="25" t="s">
        <v>57</v>
      </c>
      <c r="AP300" s="25"/>
    </row>
    <row r="301" spans="1:117" s="1" customFormat="1" ht="97.5" hidden="1" customHeight="1">
      <c r="A301" s="43" t="s">
        <v>40</v>
      </c>
      <c r="B301" s="60" t="s">
        <v>41</v>
      </c>
      <c r="C301" s="76" t="s">
        <v>70</v>
      </c>
      <c r="D301" s="76" t="s">
        <v>70</v>
      </c>
      <c r="E301" s="76" t="s">
        <v>70</v>
      </c>
      <c r="F301" s="44" t="s">
        <v>635</v>
      </c>
      <c r="G301" s="43" t="s">
        <v>526</v>
      </c>
      <c r="H301" s="33">
        <v>0.2</v>
      </c>
      <c r="I301" s="244"/>
      <c r="J301" s="31"/>
      <c r="K301" s="31"/>
      <c r="L301" s="31"/>
      <c r="M301" s="31"/>
      <c r="N301" s="31"/>
      <c r="O301" s="31"/>
      <c r="P301" s="31"/>
      <c r="Q301" s="31"/>
      <c r="R301" s="31"/>
      <c r="S301" s="31"/>
      <c r="T301" s="31"/>
      <c r="U301" s="31"/>
      <c r="V301" s="31"/>
      <c r="W301" s="31"/>
      <c r="X301" s="31"/>
      <c r="Y301" s="31"/>
      <c r="Z301" s="31"/>
      <c r="AA301" s="31"/>
      <c r="AB301" s="31"/>
      <c r="AC301" s="31"/>
      <c r="AD301" s="31">
        <v>0.5</v>
      </c>
      <c r="AE301" s="31"/>
      <c r="AF301" s="31">
        <v>0.5</v>
      </c>
      <c r="AG301" s="31"/>
      <c r="AH301" s="31">
        <v>1</v>
      </c>
      <c r="AI301" s="64">
        <v>45231</v>
      </c>
      <c r="AJ301" s="62">
        <v>45291</v>
      </c>
      <c r="AK301" s="44" t="s">
        <v>527</v>
      </c>
      <c r="AL301" s="44" t="s">
        <v>55</v>
      </c>
      <c r="AM301" s="44" t="s">
        <v>745</v>
      </c>
      <c r="AN301" s="25" t="s">
        <v>56</v>
      </c>
      <c r="AO301" s="25" t="s">
        <v>57</v>
      </c>
      <c r="AP301" s="25"/>
      <c r="DM301" s="2"/>
    </row>
    <row r="302" spans="1:117" s="1" customFormat="1" ht="77.25" hidden="1">
      <c r="A302" s="43" t="s">
        <v>40</v>
      </c>
      <c r="B302" s="60" t="s">
        <v>41</v>
      </c>
      <c r="C302" s="76" t="s">
        <v>70</v>
      </c>
      <c r="D302" s="76" t="s">
        <v>70</v>
      </c>
      <c r="E302" s="76" t="s">
        <v>70</v>
      </c>
      <c r="F302" s="44" t="s">
        <v>634</v>
      </c>
      <c r="G302" s="43" t="s">
        <v>528</v>
      </c>
      <c r="H302" s="33">
        <v>0.1</v>
      </c>
      <c r="I302" s="244"/>
      <c r="J302" s="31">
        <v>1</v>
      </c>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v>1</v>
      </c>
      <c r="AI302" s="64">
        <v>44928</v>
      </c>
      <c r="AJ302" s="62">
        <v>44957</v>
      </c>
      <c r="AK302" s="44" t="s">
        <v>529</v>
      </c>
      <c r="AL302" s="44" t="s">
        <v>55</v>
      </c>
      <c r="AM302" s="44" t="s">
        <v>745</v>
      </c>
      <c r="AN302" s="25" t="s">
        <v>56</v>
      </c>
      <c r="AO302" s="25" t="s">
        <v>57</v>
      </c>
      <c r="AP302" s="25"/>
      <c r="DM302" s="2"/>
    </row>
    <row r="303" spans="1:117" s="1" customFormat="1" ht="113.25" hidden="1" customHeight="1">
      <c r="A303" s="43" t="s">
        <v>40</v>
      </c>
      <c r="B303" s="60" t="s">
        <v>41</v>
      </c>
      <c r="C303" s="76" t="s">
        <v>70</v>
      </c>
      <c r="D303" s="76" t="s">
        <v>70</v>
      </c>
      <c r="E303" s="76" t="s">
        <v>70</v>
      </c>
      <c r="F303" s="44" t="s">
        <v>634</v>
      </c>
      <c r="G303" s="43" t="s">
        <v>530</v>
      </c>
      <c r="H303" s="33">
        <v>0.2</v>
      </c>
      <c r="I303" s="244"/>
      <c r="J303" s="31"/>
      <c r="K303" s="31"/>
      <c r="L303" s="31">
        <v>1</v>
      </c>
      <c r="M303" s="31"/>
      <c r="N303" s="31"/>
      <c r="O303" s="31"/>
      <c r="P303" s="31"/>
      <c r="Q303" s="31"/>
      <c r="R303" s="31"/>
      <c r="S303" s="31"/>
      <c r="T303" s="31"/>
      <c r="U303" s="31"/>
      <c r="V303" s="31"/>
      <c r="W303" s="31"/>
      <c r="X303" s="31"/>
      <c r="Y303" s="31"/>
      <c r="Z303" s="31"/>
      <c r="AA303" s="31"/>
      <c r="AB303" s="31"/>
      <c r="AC303" s="31"/>
      <c r="AD303" s="31"/>
      <c r="AE303" s="31"/>
      <c r="AF303" s="31"/>
      <c r="AG303" s="31"/>
      <c r="AH303" s="31">
        <v>1</v>
      </c>
      <c r="AI303" s="64">
        <v>44958</v>
      </c>
      <c r="AJ303" s="62">
        <v>44985</v>
      </c>
      <c r="AK303" s="44" t="s">
        <v>531</v>
      </c>
      <c r="AL303" s="44" t="s">
        <v>55</v>
      </c>
      <c r="AM303" s="44" t="s">
        <v>745</v>
      </c>
      <c r="AN303" s="25" t="s">
        <v>56</v>
      </c>
      <c r="AO303" s="25" t="s">
        <v>57</v>
      </c>
      <c r="AP303" s="25"/>
      <c r="DM303" s="2"/>
    </row>
    <row r="304" spans="1:117" s="1" customFormat="1" ht="92.25" hidden="1" customHeight="1">
      <c r="A304" s="43" t="s">
        <v>40</v>
      </c>
      <c r="B304" s="60" t="s">
        <v>41</v>
      </c>
      <c r="C304" s="76" t="s">
        <v>70</v>
      </c>
      <c r="D304" s="76" t="s">
        <v>70</v>
      </c>
      <c r="E304" s="76" t="s">
        <v>70</v>
      </c>
      <c r="F304" s="44" t="s">
        <v>637</v>
      </c>
      <c r="G304" s="43" t="s">
        <v>532</v>
      </c>
      <c r="H304" s="33">
        <v>0.2</v>
      </c>
      <c r="I304" s="244"/>
      <c r="J304" s="31"/>
      <c r="K304" s="31"/>
      <c r="L304" s="31">
        <v>0.09</v>
      </c>
      <c r="M304" s="31"/>
      <c r="N304" s="31">
        <v>0.09</v>
      </c>
      <c r="O304" s="31"/>
      <c r="P304" s="31">
        <v>0.09</v>
      </c>
      <c r="Q304" s="31"/>
      <c r="R304" s="31">
        <v>0.09</v>
      </c>
      <c r="S304" s="31"/>
      <c r="T304" s="31">
        <v>0.09</v>
      </c>
      <c r="U304" s="31"/>
      <c r="V304" s="31">
        <v>0.09</v>
      </c>
      <c r="W304" s="31"/>
      <c r="X304" s="31">
        <v>0.09</v>
      </c>
      <c r="Y304" s="31"/>
      <c r="Z304" s="31">
        <v>0.09</v>
      </c>
      <c r="AA304" s="31"/>
      <c r="AB304" s="31">
        <v>0.09</v>
      </c>
      <c r="AC304" s="31"/>
      <c r="AD304" s="31">
        <v>0.09</v>
      </c>
      <c r="AE304" s="31"/>
      <c r="AF304" s="31">
        <v>0.1</v>
      </c>
      <c r="AG304" s="31"/>
      <c r="AH304" s="31">
        <v>0.99999999999999978</v>
      </c>
      <c r="AI304" s="64">
        <v>44958</v>
      </c>
      <c r="AJ304" s="62">
        <v>45291</v>
      </c>
      <c r="AK304" s="44" t="s">
        <v>533</v>
      </c>
      <c r="AL304" s="44" t="s">
        <v>700</v>
      </c>
      <c r="AM304" s="44" t="s">
        <v>535</v>
      </c>
      <c r="AN304" s="25" t="s">
        <v>536</v>
      </c>
      <c r="AO304" s="25" t="s">
        <v>57</v>
      </c>
      <c r="AP304" s="25"/>
      <c r="DM304" s="2"/>
    </row>
    <row r="305" spans="1:117" s="1" customFormat="1" ht="98.25" hidden="1" customHeight="1">
      <c r="A305" s="43" t="s">
        <v>40</v>
      </c>
      <c r="B305" s="60" t="s">
        <v>41</v>
      </c>
      <c r="C305" s="76" t="s">
        <v>70</v>
      </c>
      <c r="D305" s="76" t="s">
        <v>70</v>
      </c>
      <c r="E305" s="76" t="s">
        <v>70</v>
      </c>
      <c r="F305" s="44" t="s">
        <v>636</v>
      </c>
      <c r="G305" s="43" t="s">
        <v>537</v>
      </c>
      <c r="H305" s="33">
        <v>0.2</v>
      </c>
      <c r="I305" s="245"/>
      <c r="J305" s="31"/>
      <c r="K305" s="31"/>
      <c r="L305" s="31"/>
      <c r="M305" s="31"/>
      <c r="N305" s="31"/>
      <c r="O305" s="31"/>
      <c r="P305" s="31">
        <v>0.3333333</v>
      </c>
      <c r="Q305" s="31"/>
      <c r="R305" s="31"/>
      <c r="S305" s="31"/>
      <c r="T305" s="31"/>
      <c r="U305" s="31"/>
      <c r="V305" s="31"/>
      <c r="W305" s="31"/>
      <c r="X305" s="31">
        <v>0.3333333</v>
      </c>
      <c r="Y305" s="31"/>
      <c r="Z305" s="31"/>
      <c r="AA305" s="31"/>
      <c r="AB305" s="31"/>
      <c r="AC305" s="31"/>
      <c r="AD305" s="31"/>
      <c r="AE305" s="31"/>
      <c r="AF305" s="31">
        <v>0.3333333</v>
      </c>
      <c r="AG305" s="31"/>
      <c r="AH305" s="31">
        <v>0.99999989999999994</v>
      </c>
      <c r="AI305" s="64">
        <v>45017</v>
      </c>
      <c r="AJ305" s="62">
        <v>45291</v>
      </c>
      <c r="AK305" s="44" t="s">
        <v>538</v>
      </c>
      <c r="AL305" s="44" t="s">
        <v>55</v>
      </c>
      <c r="AM305" s="44" t="s">
        <v>745</v>
      </c>
      <c r="AN305" s="25" t="s">
        <v>56</v>
      </c>
      <c r="AO305" s="25" t="s">
        <v>57</v>
      </c>
      <c r="AP305" s="25"/>
      <c r="DM305" s="2"/>
    </row>
    <row r="308" spans="1:117" s="1" customFormat="1">
      <c r="A308" s="3"/>
      <c r="B308" s="3"/>
      <c r="C308" s="3"/>
      <c r="D308" s="3"/>
      <c r="E308" s="3"/>
      <c r="F308" s="2"/>
      <c r="G308" s="3"/>
      <c r="H308" s="3"/>
      <c r="I308" s="3"/>
      <c r="J308" s="3"/>
      <c r="K308" s="3"/>
      <c r="L308" s="3"/>
      <c r="M308" s="3"/>
      <c r="N308" s="3"/>
      <c r="O308" s="3"/>
      <c r="P308" s="3"/>
      <c r="Q308" s="3"/>
      <c r="R308" s="3"/>
      <c r="S308" s="3"/>
      <c r="T308" s="3"/>
      <c r="U308" s="3"/>
      <c r="V308" s="3"/>
      <c r="W308" s="3"/>
      <c r="X308" s="9"/>
      <c r="Y308" s="9"/>
      <c r="Z308" s="3"/>
      <c r="AA308" s="9"/>
      <c r="AB308" s="3"/>
      <c r="AC308" s="3"/>
      <c r="AD308" s="3"/>
      <c r="AE308" s="3"/>
      <c r="AF308" s="3"/>
      <c r="AG308" s="3"/>
      <c r="AH308" s="3"/>
      <c r="AI308" s="3"/>
      <c r="AJ308" s="3"/>
      <c r="AK308" s="24"/>
      <c r="AL308" s="5"/>
      <c r="AM308" s="3"/>
      <c r="AN308" s="3"/>
      <c r="AO308" s="3"/>
      <c r="AP308" s="3"/>
      <c r="DM308" s="2"/>
    </row>
    <row r="309" spans="1:117" s="1" customFormat="1">
      <c r="A309" s="3"/>
      <c r="B309" s="3"/>
      <c r="C309" s="3"/>
      <c r="D309" s="3"/>
      <c r="E309" s="3"/>
      <c r="F309" s="2"/>
      <c r="G309" s="3"/>
      <c r="H309" s="3"/>
      <c r="I309" s="3"/>
      <c r="J309" s="3"/>
      <c r="K309" s="3"/>
      <c r="L309" s="3"/>
      <c r="M309" s="3"/>
      <c r="N309" s="3"/>
      <c r="O309" s="3"/>
      <c r="P309" s="3"/>
      <c r="Q309" s="3"/>
      <c r="R309" s="3"/>
      <c r="S309" s="3"/>
      <c r="T309" s="3"/>
      <c r="U309" s="3"/>
      <c r="V309" s="3"/>
      <c r="W309" s="3"/>
      <c r="X309" s="9"/>
      <c r="Y309" s="9"/>
      <c r="Z309" s="3"/>
      <c r="AA309" s="9"/>
      <c r="AB309" s="3"/>
      <c r="AC309" s="3"/>
      <c r="AD309" s="3"/>
      <c r="AE309" s="3"/>
      <c r="AF309" s="3"/>
      <c r="AG309" s="3"/>
      <c r="AH309" s="3"/>
      <c r="AI309" s="3"/>
      <c r="AJ309" s="3"/>
      <c r="AK309" s="24"/>
      <c r="AL309" s="5"/>
      <c r="AM309" s="3"/>
      <c r="AN309" s="3"/>
      <c r="AO309" s="3"/>
      <c r="AP309" s="3"/>
      <c r="DM309" s="2"/>
    </row>
    <row r="310" spans="1:117" s="1" customFormat="1">
      <c r="A310" s="3"/>
      <c r="B310" s="3"/>
      <c r="C310" s="3"/>
      <c r="D310" s="3"/>
      <c r="E310" s="3"/>
      <c r="F310" s="2"/>
      <c r="G310" s="3"/>
      <c r="H310" s="3"/>
      <c r="I310" s="3"/>
      <c r="J310" s="3"/>
      <c r="K310" s="3"/>
      <c r="L310" s="3"/>
      <c r="M310" s="3"/>
      <c r="N310" s="3"/>
      <c r="O310" s="3"/>
      <c r="P310" s="3"/>
      <c r="Q310" s="3"/>
      <c r="R310" s="3"/>
      <c r="S310" s="3"/>
      <c r="T310" s="3"/>
      <c r="U310" s="3"/>
      <c r="V310" s="3"/>
      <c r="W310" s="3"/>
      <c r="X310" s="9"/>
      <c r="Y310" s="9"/>
      <c r="Z310" s="3"/>
      <c r="AA310" s="9"/>
      <c r="AB310" s="3"/>
      <c r="AC310" s="3"/>
      <c r="AD310" s="3"/>
      <c r="AE310" s="3"/>
      <c r="AF310" s="3"/>
      <c r="AG310" s="3"/>
      <c r="AH310" s="3"/>
      <c r="AI310" s="3"/>
      <c r="AJ310" s="3"/>
      <c r="AK310" s="24"/>
      <c r="AL310" s="5"/>
      <c r="AM310" s="3"/>
      <c r="AN310" s="3"/>
      <c r="AO310" s="3"/>
      <c r="AP310" s="3"/>
      <c r="DM310" s="2"/>
    </row>
    <row r="311" spans="1:117">
      <c r="G311" s="3"/>
      <c r="H311" s="3"/>
    </row>
    <row r="312" spans="1:117">
      <c r="G312" s="3"/>
      <c r="H312" s="3"/>
    </row>
    <row r="313" spans="1:117">
      <c r="G313" s="3"/>
      <c r="H313" s="3"/>
    </row>
    <row r="314" spans="1:117">
      <c r="G314" s="3"/>
      <c r="H314" s="3"/>
    </row>
    <row r="315" spans="1:117">
      <c r="G315" s="3"/>
      <c r="H315" s="3"/>
    </row>
    <row r="316" spans="1:117">
      <c r="G316" s="3"/>
      <c r="H316" s="3"/>
    </row>
    <row r="317" spans="1:117">
      <c r="G317" s="3"/>
      <c r="H317" s="3"/>
    </row>
    <row r="318" spans="1:117">
      <c r="G318" s="3"/>
      <c r="H318" s="3"/>
    </row>
  </sheetData>
  <autoFilter ref="A9:DL305" xr:uid="{00000000-0009-0000-0000-000003000000}"/>
  <dataConsolidate/>
  <mergeCells count="138">
    <mergeCell ref="AP107:AP108"/>
    <mergeCell ref="AP162:AP163"/>
    <mergeCell ref="AP179:AP180"/>
    <mergeCell ref="AP17:AP18"/>
    <mergeCell ref="D216:D226"/>
    <mergeCell ref="E216:E226"/>
    <mergeCell ref="I216:I226"/>
    <mergeCell ref="AP216:AP217"/>
    <mergeCell ref="AP218:AP219"/>
    <mergeCell ref="AP220:AP221"/>
    <mergeCell ref="AP225:AP226"/>
    <mergeCell ref="H223:H224"/>
    <mergeCell ref="D195:D200"/>
    <mergeCell ref="E195:E206"/>
    <mergeCell ref="D201:D206"/>
    <mergeCell ref="D165:D169"/>
    <mergeCell ref="E165:E169"/>
    <mergeCell ref="D175:D181"/>
    <mergeCell ref="E175:E185"/>
    <mergeCell ref="I175:I181"/>
    <mergeCell ref="D182:D185"/>
    <mergeCell ref="I182:I185"/>
    <mergeCell ref="I145:I150"/>
    <mergeCell ref="D151:D153"/>
    <mergeCell ref="I275:I288"/>
    <mergeCell ref="I289:I290"/>
    <mergeCell ref="I291:I299"/>
    <mergeCell ref="I300:I305"/>
    <mergeCell ref="AO7:AO9"/>
    <mergeCell ref="AO5:AP5"/>
    <mergeCell ref="AP42:AP43"/>
    <mergeCell ref="AP298:AP299"/>
    <mergeCell ref="AP231:AP232"/>
    <mergeCell ref="AP49:AP50"/>
    <mergeCell ref="I227:I229"/>
    <mergeCell ref="I230:I233"/>
    <mergeCell ref="I234:I243"/>
    <mergeCell ref="I244:I254"/>
    <mergeCell ref="I255:I272"/>
    <mergeCell ref="I273:I274"/>
    <mergeCell ref="I207:I213"/>
    <mergeCell ref="I214:I215"/>
    <mergeCell ref="I186:I193"/>
    <mergeCell ref="I195:I200"/>
    <mergeCell ref="I201:I206"/>
    <mergeCell ref="I163:I164"/>
    <mergeCell ref="I165:I169"/>
    <mergeCell ref="I171:I174"/>
    <mergeCell ref="E151:E153"/>
    <mergeCell ref="I151:I153"/>
    <mergeCell ref="D154:D161"/>
    <mergeCell ref="E154:E161"/>
    <mergeCell ref="I154:I161"/>
    <mergeCell ref="I118:I120"/>
    <mergeCell ref="D121:D123"/>
    <mergeCell ref="I121:I123"/>
    <mergeCell ref="I124:I131"/>
    <mergeCell ref="I132:I133"/>
    <mergeCell ref="D136:D144"/>
    <mergeCell ref="E136:E144"/>
    <mergeCell ref="I136:I144"/>
    <mergeCell ref="H140:H141"/>
    <mergeCell ref="H142:H144"/>
    <mergeCell ref="E108:E109"/>
    <mergeCell ref="D110:D113"/>
    <mergeCell ref="E110:E113"/>
    <mergeCell ref="I110:I113"/>
    <mergeCell ref="D115:D117"/>
    <mergeCell ref="E115:E117"/>
    <mergeCell ref="I115:I117"/>
    <mergeCell ref="D86:D92"/>
    <mergeCell ref="E86:E97"/>
    <mergeCell ref="I86:I92"/>
    <mergeCell ref="D93:D97"/>
    <mergeCell ref="I93:I97"/>
    <mergeCell ref="I98:I106"/>
    <mergeCell ref="D79:D84"/>
    <mergeCell ref="E79:E84"/>
    <mergeCell ref="I79:I84"/>
    <mergeCell ref="I44:I48"/>
    <mergeCell ref="I50:I51"/>
    <mergeCell ref="I52:I53"/>
    <mergeCell ref="D55:D61"/>
    <mergeCell ref="E55:E61"/>
    <mergeCell ref="I55:I61"/>
    <mergeCell ref="D18:D20"/>
    <mergeCell ref="E18:E20"/>
    <mergeCell ref="I18:I20"/>
    <mergeCell ref="R8:S8"/>
    <mergeCell ref="N8:O8"/>
    <mergeCell ref="I62:I63"/>
    <mergeCell ref="I64:I70"/>
    <mergeCell ref="I71:I72"/>
    <mergeCell ref="I73:I78"/>
    <mergeCell ref="Z8:AA8"/>
    <mergeCell ref="AI7:AI9"/>
    <mergeCell ref="AJ7:AJ9"/>
    <mergeCell ref="AK7:AK9"/>
    <mergeCell ref="P8:Q8"/>
    <mergeCell ref="AL7:AL9"/>
    <mergeCell ref="D10:D13"/>
    <mergeCell ref="E10:E16"/>
    <mergeCell ref="I10:I13"/>
    <mergeCell ref="D14:D16"/>
    <mergeCell ref="I14:I16"/>
    <mergeCell ref="I21:I27"/>
    <mergeCell ref="I28:I29"/>
    <mergeCell ref="I30:I31"/>
    <mergeCell ref="I32:I33"/>
    <mergeCell ref="I36:I38"/>
    <mergeCell ref="I39:I40"/>
    <mergeCell ref="T8:U8"/>
    <mergeCell ref="V8:W8"/>
    <mergeCell ref="X8:Y8"/>
    <mergeCell ref="A1:C2"/>
    <mergeCell ref="D1:AM1"/>
    <mergeCell ref="AN1:AP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P7:AP9"/>
    <mergeCell ref="J8:K8"/>
    <mergeCell ref="L8:M8"/>
    <mergeCell ref="AM7:AM9"/>
    <mergeCell ref="AN7:AN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2 H17:H18" xr:uid="{00000000-0002-0000-0300-000000000000}"/>
    <dataValidation allowBlank="1" showInputMessage="1" showErrorMessage="1" prompt="Son los hitos o grandes actividades a ejecutar en el plan de acción y que se pueden medir en tiempo de ejecución, producto o entregables._x000a__x000a_Nota: formular en infinitivo" sqref="F64690 F64680:F64681" xr:uid="{00000000-0002-0000-0300-000001000000}"/>
    <dataValidation allowBlank="1" showInputMessage="1" showErrorMessage="1" prompt="Describir el alcance de la tarea. En este sentido se deben detallar  los principales aspectos que permitirán tener claro lo que deben realizar, los entregables y los resultados esperados. " sqref="G64690:H64690 G64680:H64681" xr:uid="{00000000-0002-0000-0300-000002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300"/>
  <sheetViews>
    <sheetView view="pageBreakPreview" topLeftCell="B7" zoomScale="70" zoomScaleNormal="60" zoomScaleSheetLayoutView="70" workbookViewId="0">
      <selection activeCell="G229" sqref="G229"/>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c r="G4" s="8"/>
      <c r="H4" s="8"/>
      <c r="AK4" s="7"/>
    </row>
    <row r="5" spans="1:42" ht="36.75" customHeight="1">
      <c r="A5" s="10" t="s">
        <v>3</v>
      </c>
      <c r="B5" s="11">
        <v>44914</v>
      </c>
      <c r="C5" s="12" t="s">
        <v>4</v>
      </c>
      <c r="D5" s="27">
        <v>45044</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17">
        <v>4</v>
      </c>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189"/>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189"/>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7" si="0">+J12+L12+N12+P12+R12+T12+V12+X12+Z12+AB12+AD12+AF12</f>
        <v>1</v>
      </c>
      <c r="AI12" s="62">
        <v>45017</v>
      </c>
      <c r="AJ12" s="62">
        <v>45291</v>
      </c>
      <c r="AK12" s="44" t="s">
        <v>51</v>
      </c>
      <c r="AL12" s="44" t="s">
        <v>45</v>
      </c>
      <c r="AM12" s="25" t="s">
        <v>46</v>
      </c>
      <c r="AN12" s="25" t="s">
        <v>47</v>
      </c>
      <c r="AO12" s="25" t="s">
        <v>47</v>
      </c>
      <c r="AP12" s="189"/>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189"/>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189"/>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189"/>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189"/>
    </row>
    <row r="17" spans="1:42" s="28" customFormat="1" ht="84.75" customHeight="1">
      <c r="A17" s="43" t="s">
        <v>40</v>
      </c>
      <c r="B17" s="60" t="s">
        <v>41</v>
      </c>
      <c r="C17" s="60">
        <v>527</v>
      </c>
      <c r="D17" s="247">
        <v>1</v>
      </c>
      <c r="E17" s="252">
        <v>628314000</v>
      </c>
      <c r="F17" s="44" t="s">
        <v>61</v>
      </c>
      <c r="G17" s="44" t="s">
        <v>62</v>
      </c>
      <c r="H17" s="31">
        <v>0.33</v>
      </c>
      <c r="I17" s="261">
        <f>+H17+H19+H20</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c r="AP17" s="189"/>
    </row>
    <row r="18" spans="1:42" s="28" customFormat="1" ht="75">
      <c r="A18" s="106" t="s">
        <v>40</v>
      </c>
      <c r="B18" s="107" t="s">
        <v>41</v>
      </c>
      <c r="C18" s="107">
        <v>527</v>
      </c>
      <c r="D18" s="248"/>
      <c r="E18" s="310"/>
      <c r="F18" s="108" t="s">
        <v>61</v>
      </c>
      <c r="G18" s="108" t="s">
        <v>62</v>
      </c>
      <c r="H18" s="109">
        <v>0.33</v>
      </c>
      <c r="I18" s="262"/>
      <c r="J18" s="135">
        <v>0.25</v>
      </c>
      <c r="K18" s="107"/>
      <c r="L18" s="135">
        <v>0.25</v>
      </c>
      <c r="M18" s="107"/>
      <c r="N18" s="135">
        <v>0.25</v>
      </c>
      <c r="O18" s="107"/>
      <c r="P18" s="110">
        <v>0.05</v>
      </c>
      <c r="Q18" s="107"/>
      <c r="R18" s="110">
        <v>0.1</v>
      </c>
      <c r="S18" s="107"/>
      <c r="T18" s="110">
        <v>0.1</v>
      </c>
      <c r="U18" s="107"/>
      <c r="V18" s="107"/>
      <c r="W18" s="107"/>
      <c r="X18" s="107"/>
      <c r="Y18" s="107"/>
      <c r="Z18" s="107"/>
      <c r="AA18" s="107"/>
      <c r="AB18" s="107"/>
      <c r="AC18" s="107"/>
      <c r="AD18" s="107"/>
      <c r="AE18" s="107"/>
      <c r="AF18" s="107"/>
      <c r="AG18" s="107"/>
      <c r="AH18" s="109">
        <f>+J18+L18+N18+P18+R18+T18+V18+X18+Z18+AB18+AD18+AF18</f>
        <v>1</v>
      </c>
      <c r="AI18" s="112">
        <v>44927</v>
      </c>
      <c r="AJ18" s="113">
        <v>45107</v>
      </c>
      <c r="AK18" s="106" t="s">
        <v>63</v>
      </c>
      <c r="AL18" s="106" t="s">
        <v>698</v>
      </c>
      <c r="AM18" s="106" t="s">
        <v>705</v>
      </c>
      <c r="AN18" s="106" t="s">
        <v>46</v>
      </c>
      <c r="AO18" s="114" t="s">
        <v>47</v>
      </c>
      <c r="AP18" s="190" t="s">
        <v>835</v>
      </c>
    </row>
    <row r="19" spans="1:42" s="166" customFormat="1" ht="48" hidden="1" customHeight="1">
      <c r="A19" s="158" t="s">
        <v>40</v>
      </c>
      <c r="B19" s="159" t="s">
        <v>41</v>
      </c>
      <c r="C19" s="159">
        <v>527</v>
      </c>
      <c r="D19" s="248"/>
      <c r="E19" s="253"/>
      <c r="F19" s="160" t="s">
        <v>61</v>
      </c>
      <c r="G19" s="160" t="s">
        <v>64</v>
      </c>
      <c r="H19" s="161">
        <v>0.33</v>
      </c>
      <c r="I19" s="262"/>
      <c r="J19" s="159"/>
      <c r="K19" s="159"/>
      <c r="L19" s="164">
        <v>0.1</v>
      </c>
      <c r="M19" s="159"/>
      <c r="N19" s="164">
        <v>0.2</v>
      </c>
      <c r="O19" s="159"/>
      <c r="P19" s="164">
        <v>0.2</v>
      </c>
      <c r="Q19" s="159"/>
      <c r="R19" s="164">
        <v>0.3</v>
      </c>
      <c r="S19" s="159"/>
      <c r="T19" s="164">
        <v>0.2</v>
      </c>
      <c r="U19" s="159"/>
      <c r="V19" s="159"/>
      <c r="W19" s="159"/>
      <c r="X19" s="159"/>
      <c r="Y19" s="159"/>
      <c r="Z19" s="159"/>
      <c r="AA19" s="159"/>
      <c r="AB19" s="159"/>
      <c r="AC19" s="159"/>
      <c r="AD19" s="159"/>
      <c r="AE19" s="159"/>
      <c r="AF19" s="159"/>
      <c r="AG19" s="159"/>
      <c r="AH19" s="161">
        <f t="shared" ref="AH19" si="1">+J19+L19+N19+P19+R19+T19+V19+X19+Z19+AB19+AD19+AF19</f>
        <v>1</v>
      </c>
      <c r="AI19" s="162">
        <v>44958</v>
      </c>
      <c r="AJ19" s="162">
        <v>45107</v>
      </c>
      <c r="AK19" s="158" t="s">
        <v>65</v>
      </c>
      <c r="AL19" s="158" t="s">
        <v>698</v>
      </c>
      <c r="AM19" s="158" t="s">
        <v>705</v>
      </c>
      <c r="AN19" s="158" t="s">
        <v>46</v>
      </c>
      <c r="AO19" s="163" t="s">
        <v>47</v>
      </c>
      <c r="AP19" s="165"/>
    </row>
    <row r="20" spans="1:42" s="28" customFormat="1" ht="60" hidden="1">
      <c r="A20" s="43" t="s">
        <v>40</v>
      </c>
      <c r="B20" s="60" t="s">
        <v>41</v>
      </c>
      <c r="C20" s="60">
        <v>527</v>
      </c>
      <c r="D20" s="249"/>
      <c r="E20" s="254"/>
      <c r="F20" s="44" t="s">
        <v>61</v>
      </c>
      <c r="G20" s="44" t="s">
        <v>67</v>
      </c>
      <c r="H20" s="31">
        <v>0.34</v>
      </c>
      <c r="I20" s="263"/>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43" t="s">
        <v>68</v>
      </c>
      <c r="AL20" s="43" t="s">
        <v>69</v>
      </c>
      <c r="AM20" s="43" t="s">
        <v>705</v>
      </c>
      <c r="AN20" s="43" t="s">
        <v>46</v>
      </c>
      <c r="AO20" s="25" t="s">
        <v>47</v>
      </c>
      <c r="AP20" s="189"/>
    </row>
    <row r="21" spans="1:42" s="28" customFormat="1" ht="156" hidden="1" customHeight="1">
      <c r="A21" s="43" t="s">
        <v>40</v>
      </c>
      <c r="B21" s="60" t="s">
        <v>41</v>
      </c>
      <c r="C21" s="60">
        <v>526</v>
      </c>
      <c r="D21" s="60" t="s">
        <v>70</v>
      </c>
      <c r="E21" s="60" t="s">
        <v>70</v>
      </c>
      <c r="F21" s="44" t="s">
        <v>71</v>
      </c>
      <c r="G21" s="44" t="s">
        <v>72</v>
      </c>
      <c r="H21" s="33">
        <v>0.36</v>
      </c>
      <c r="I21" s="246">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43" t="s">
        <v>46</v>
      </c>
      <c r="AO21" s="25" t="s">
        <v>47</v>
      </c>
      <c r="AP21" s="189"/>
    </row>
    <row r="22" spans="1:42" s="28" customFormat="1" ht="60" hidden="1">
      <c r="A22" s="43" t="s">
        <v>40</v>
      </c>
      <c r="B22" s="60" t="s">
        <v>41</v>
      </c>
      <c r="C22" s="60">
        <v>526</v>
      </c>
      <c r="D22" s="60" t="s">
        <v>70</v>
      </c>
      <c r="E22" s="60" t="s">
        <v>70</v>
      </c>
      <c r="F22" s="44" t="s">
        <v>71</v>
      </c>
      <c r="G22" s="44" t="s">
        <v>75</v>
      </c>
      <c r="H22" s="33">
        <v>0.09</v>
      </c>
      <c r="I22" s="246"/>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43" t="s">
        <v>46</v>
      </c>
      <c r="AO22" s="25" t="s">
        <v>47</v>
      </c>
      <c r="AP22" s="189"/>
    </row>
    <row r="23" spans="1:42" s="28" customFormat="1" ht="75" hidden="1" customHeight="1">
      <c r="A23" s="43" t="s">
        <v>40</v>
      </c>
      <c r="B23" s="60" t="s">
        <v>41</v>
      </c>
      <c r="C23" s="60">
        <v>526</v>
      </c>
      <c r="D23" s="60" t="s">
        <v>70</v>
      </c>
      <c r="E23" s="60" t="s">
        <v>70</v>
      </c>
      <c r="F23" s="44" t="s">
        <v>77</v>
      </c>
      <c r="G23" s="44" t="s">
        <v>78</v>
      </c>
      <c r="H23" s="33">
        <v>0.15</v>
      </c>
      <c r="I23" s="246"/>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43" t="s">
        <v>46</v>
      </c>
      <c r="AO23" s="25" t="s">
        <v>47</v>
      </c>
      <c r="AP23" s="189"/>
    </row>
    <row r="24" spans="1:42" s="30" customFormat="1" ht="207" hidden="1" customHeight="1">
      <c r="A24" s="43" t="s">
        <v>40</v>
      </c>
      <c r="B24" s="60" t="s">
        <v>41</v>
      </c>
      <c r="C24" s="60">
        <v>526</v>
      </c>
      <c r="D24" s="60" t="s">
        <v>70</v>
      </c>
      <c r="E24" s="60" t="s">
        <v>70</v>
      </c>
      <c r="F24" s="44" t="s">
        <v>80</v>
      </c>
      <c r="G24" s="44" t="s">
        <v>81</v>
      </c>
      <c r="H24" s="33">
        <v>0.1</v>
      </c>
      <c r="I24" s="246"/>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43" t="s">
        <v>46</v>
      </c>
      <c r="AO24" s="25" t="s">
        <v>47</v>
      </c>
      <c r="AP24" s="56"/>
    </row>
    <row r="25" spans="1:42" s="28" customFormat="1" ht="60" hidden="1">
      <c r="A25" s="43" t="s">
        <v>40</v>
      </c>
      <c r="B25" s="60" t="s">
        <v>41</v>
      </c>
      <c r="C25" s="60">
        <v>526</v>
      </c>
      <c r="D25" s="60" t="s">
        <v>70</v>
      </c>
      <c r="E25" s="60" t="s">
        <v>70</v>
      </c>
      <c r="F25" s="44" t="s">
        <v>83</v>
      </c>
      <c r="G25" s="44" t="s">
        <v>84</v>
      </c>
      <c r="H25" s="33">
        <v>0.1</v>
      </c>
      <c r="I25" s="246"/>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43" t="s">
        <v>46</v>
      </c>
      <c r="AO25" s="25" t="s">
        <v>47</v>
      </c>
      <c r="AP25" s="189"/>
    </row>
    <row r="26" spans="1:42" s="28" customFormat="1" ht="60" hidden="1">
      <c r="A26" s="43" t="s">
        <v>40</v>
      </c>
      <c r="B26" s="60" t="s">
        <v>41</v>
      </c>
      <c r="C26" s="60">
        <v>526</v>
      </c>
      <c r="D26" s="60" t="s">
        <v>70</v>
      </c>
      <c r="E26" s="60" t="s">
        <v>70</v>
      </c>
      <c r="F26" s="44" t="s">
        <v>86</v>
      </c>
      <c r="G26" s="44" t="s">
        <v>87</v>
      </c>
      <c r="H26" s="33">
        <v>0.1</v>
      </c>
      <c r="I26" s="246"/>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43" t="s">
        <v>46</v>
      </c>
      <c r="AO26" s="25" t="s">
        <v>47</v>
      </c>
      <c r="AP26" s="189"/>
    </row>
    <row r="27" spans="1:42" s="28" customFormat="1" ht="90" customHeight="1">
      <c r="A27" s="43" t="s">
        <v>40</v>
      </c>
      <c r="B27" s="60" t="s">
        <v>41</v>
      </c>
      <c r="C27" s="60">
        <v>526</v>
      </c>
      <c r="D27" s="60" t="s">
        <v>70</v>
      </c>
      <c r="E27" s="60" t="s">
        <v>70</v>
      </c>
      <c r="F27" s="44" t="s">
        <v>86</v>
      </c>
      <c r="G27" s="44" t="s">
        <v>89</v>
      </c>
      <c r="H27" s="33">
        <v>0.1</v>
      </c>
      <c r="I27" s="246"/>
      <c r="J27" s="33"/>
      <c r="K27" s="33"/>
      <c r="L27" s="31"/>
      <c r="M27" s="31"/>
      <c r="N27" s="34"/>
      <c r="O27" s="31"/>
      <c r="P27" s="34"/>
      <c r="Q27" s="31"/>
      <c r="R27" s="31">
        <v>0.25</v>
      </c>
      <c r="S27" s="31"/>
      <c r="T27" s="34"/>
      <c r="U27" s="31"/>
      <c r="V27" s="34"/>
      <c r="W27" s="31"/>
      <c r="X27" s="31">
        <v>0.3</v>
      </c>
      <c r="Y27" s="31"/>
      <c r="Z27" s="34"/>
      <c r="AA27" s="31"/>
      <c r="AB27" s="34"/>
      <c r="AC27" s="31"/>
      <c r="AD27" s="34"/>
      <c r="AE27" s="31"/>
      <c r="AF27" s="31">
        <v>0.45</v>
      </c>
      <c r="AG27" s="31"/>
      <c r="AH27" s="31">
        <f t="shared" si="0"/>
        <v>1</v>
      </c>
      <c r="AI27" s="62">
        <v>45047</v>
      </c>
      <c r="AJ27" s="62">
        <v>45275</v>
      </c>
      <c r="AK27" s="26" t="s">
        <v>90</v>
      </c>
      <c r="AL27" s="44" t="s">
        <v>73</v>
      </c>
      <c r="AM27" s="44" t="s">
        <v>74</v>
      </c>
      <c r="AN27" s="43" t="s">
        <v>46</v>
      </c>
      <c r="AO27" s="25" t="s">
        <v>47</v>
      </c>
      <c r="AP27" s="189"/>
    </row>
    <row r="28" spans="1:42" s="28" customFormat="1" ht="162" customHeight="1">
      <c r="A28" s="106" t="s">
        <v>40</v>
      </c>
      <c r="B28" s="107" t="s">
        <v>41</v>
      </c>
      <c r="C28" s="107">
        <v>526</v>
      </c>
      <c r="D28" s="107" t="s">
        <v>70</v>
      </c>
      <c r="E28" s="107" t="s">
        <v>70</v>
      </c>
      <c r="F28" s="108" t="s">
        <v>86</v>
      </c>
      <c r="G28" s="180" t="s">
        <v>836</v>
      </c>
      <c r="H28" s="154">
        <v>0.1</v>
      </c>
      <c r="I28" s="191"/>
      <c r="J28" s="154"/>
      <c r="K28" s="154"/>
      <c r="L28" s="109"/>
      <c r="M28" s="109"/>
      <c r="N28" s="192"/>
      <c r="O28" s="109"/>
      <c r="P28" s="192"/>
      <c r="Q28" s="109"/>
      <c r="R28" s="130">
        <v>0.05</v>
      </c>
      <c r="S28" s="109"/>
      <c r="T28" s="192"/>
      <c r="U28" s="109"/>
      <c r="V28" s="192"/>
      <c r="W28" s="109"/>
      <c r="X28" s="130">
        <v>0.3</v>
      </c>
      <c r="Y28" s="130"/>
      <c r="Z28" s="193"/>
      <c r="AA28" s="130"/>
      <c r="AB28" s="130">
        <v>0.2</v>
      </c>
      <c r="AC28" s="130"/>
      <c r="AD28" s="193"/>
      <c r="AE28" s="130"/>
      <c r="AF28" s="130">
        <v>0.45</v>
      </c>
      <c r="AG28" s="109"/>
      <c r="AH28" s="109">
        <f t="shared" si="0"/>
        <v>1</v>
      </c>
      <c r="AI28" s="124">
        <v>45047</v>
      </c>
      <c r="AJ28" s="124">
        <v>45275</v>
      </c>
      <c r="AK28" s="194" t="s">
        <v>90</v>
      </c>
      <c r="AL28" s="108" t="s">
        <v>73</v>
      </c>
      <c r="AM28" s="108" t="s">
        <v>74</v>
      </c>
      <c r="AN28" s="106" t="s">
        <v>46</v>
      </c>
      <c r="AO28" s="114" t="s">
        <v>47</v>
      </c>
      <c r="AP28" s="195" t="s">
        <v>837</v>
      </c>
    </row>
    <row r="29" spans="1:42" s="28" customFormat="1" ht="60" hidden="1">
      <c r="A29" s="43" t="s">
        <v>40</v>
      </c>
      <c r="B29" s="60" t="s">
        <v>41</v>
      </c>
      <c r="C29" s="60">
        <v>526</v>
      </c>
      <c r="D29" s="60" t="s">
        <v>70</v>
      </c>
      <c r="E29" s="60" t="s">
        <v>70</v>
      </c>
      <c r="F29" s="44" t="s">
        <v>91</v>
      </c>
      <c r="G29" s="44" t="s">
        <v>92</v>
      </c>
      <c r="H29" s="33">
        <v>0.2</v>
      </c>
      <c r="I29" s="26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189"/>
    </row>
    <row r="30" spans="1:42" s="42" customFormat="1" ht="80.45" hidden="1" customHeight="1">
      <c r="A30" s="43" t="s">
        <v>40</v>
      </c>
      <c r="B30" s="60" t="s">
        <v>41</v>
      </c>
      <c r="C30" s="60">
        <v>526</v>
      </c>
      <c r="D30" s="60" t="s">
        <v>70</v>
      </c>
      <c r="E30" s="60" t="s">
        <v>70</v>
      </c>
      <c r="F30" s="44" t="s">
        <v>91</v>
      </c>
      <c r="G30" s="44" t="s">
        <v>96</v>
      </c>
      <c r="H30" s="33">
        <v>0.8</v>
      </c>
      <c r="I30" s="26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196"/>
    </row>
    <row r="31" spans="1:42" s="28" customFormat="1" ht="60" hidden="1">
      <c r="A31" s="43" t="s">
        <v>40</v>
      </c>
      <c r="B31" s="60" t="s">
        <v>41</v>
      </c>
      <c r="C31" s="60">
        <v>526</v>
      </c>
      <c r="D31" s="60" t="s">
        <v>70</v>
      </c>
      <c r="E31" s="60" t="s">
        <v>70</v>
      </c>
      <c r="F31" s="44" t="s">
        <v>98</v>
      </c>
      <c r="G31" s="44" t="s">
        <v>99</v>
      </c>
      <c r="H31" s="33">
        <v>0.2</v>
      </c>
      <c r="I31" s="26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189"/>
    </row>
    <row r="32" spans="1:42" s="28" customFormat="1" ht="75" hidden="1">
      <c r="A32" s="43" t="s">
        <v>40</v>
      </c>
      <c r="B32" s="60" t="s">
        <v>41</v>
      </c>
      <c r="C32" s="60">
        <v>526</v>
      </c>
      <c r="D32" s="60" t="s">
        <v>70</v>
      </c>
      <c r="E32" s="60" t="s">
        <v>70</v>
      </c>
      <c r="F32" s="44" t="s">
        <v>98</v>
      </c>
      <c r="G32" s="44" t="s">
        <v>101</v>
      </c>
      <c r="H32" s="33">
        <v>0.8</v>
      </c>
      <c r="I32" s="26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189"/>
    </row>
    <row r="33" spans="1:42" s="28" customFormat="1" ht="60" hidden="1">
      <c r="A33" s="43" t="s">
        <v>40</v>
      </c>
      <c r="B33" s="60" t="s">
        <v>41</v>
      </c>
      <c r="C33" s="60">
        <v>526</v>
      </c>
      <c r="D33" s="60" t="s">
        <v>70</v>
      </c>
      <c r="E33" s="60" t="s">
        <v>70</v>
      </c>
      <c r="F33" s="44" t="s">
        <v>103</v>
      </c>
      <c r="G33" s="44" t="s">
        <v>104</v>
      </c>
      <c r="H33" s="33">
        <v>0.5</v>
      </c>
      <c r="I33" s="26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189"/>
    </row>
    <row r="34" spans="1:42" s="28" customFormat="1" ht="60" hidden="1">
      <c r="A34" s="43" t="s">
        <v>40</v>
      </c>
      <c r="B34" s="60" t="s">
        <v>41</v>
      </c>
      <c r="C34" s="60">
        <v>526</v>
      </c>
      <c r="D34" s="60" t="s">
        <v>70</v>
      </c>
      <c r="E34" s="60" t="s">
        <v>70</v>
      </c>
      <c r="F34" s="44" t="s">
        <v>103</v>
      </c>
      <c r="G34" s="44" t="s">
        <v>105</v>
      </c>
      <c r="H34" s="33">
        <v>0.5</v>
      </c>
      <c r="I34" s="26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189"/>
    </row>
    <row r="35" spans="1:42" s="28" customFormat="1" ht="75" hidden="1">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189"/>
    </row>
    <row r="36" spans="1:42" s="28" customFormat="1" ht="75" hidden="1">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189"/>
    </row>
    <row r="37" spans="1:42" s="28" customFormat="1" ht="60" hidden="1">
      <c r="A37" s="43" t="s">
        <v>40</v>
      </c>
      <c r="B37" s="60" t="s">
        <v>41</v>
      </c>
      <c r="C37" s="60">
        <v>526</v>
      </c>
      <c r="D37" s="60" t="s">
        <v>70</v>
      </c>
      <c r="E37" s="60" t="s">
        <v>70</v>
      </c>
      <c r="F37" s="44" t="s">
        <v>114</v>
      </c>
      <c r="G37" s="44" t="s">
        <v>115</v>
      </c>
      <c r="H37" s="33">
        <v>0.25</v>
      </c>
      <c r="I37" s="26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189"/>
    </row>
    <row r="38" spans="1:42" s="28" customFormat="1" ht="98.25" hidden="1" customHeight="1">
      <c r="A38" s="43" t="s">
        <v>40</v>
      </c>
      <c r="B38" s="60" t="s">
        <v>41</v>
      </c>
      <c r="C38" s="60">
        <v>526</v>
      </c>
      <c r="D38" s="60" t="s">
        <v>70</v>
      </c>
      <c r="E38" s="60" t="s">
        <v>70</v>
      </c>
      <c r="F38" s="44" t="s">
        <v>114</v>
      </c>
      <c r="G38" s="44" t="s">
        <v>117</v>
      </c>
      <c r="H38" s="33">
        <v>0.25</v>
      </c>
      <c r="I38" s="26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189"/>
    </row>
    <row r="39" spans="1:42" s="28" customFormat="1" ht="111" hidden="1" customHeight="1">
      <c r="A39" s="43" t="s">
        <v>40</v>
      </c>
      <c r="B39" s="60" t="s">
        <v>41</v>
      </c>
      <c r="C39" s="60">
        <v>526</v>
      </c>
      <c r="D39" s="60" t="s">
        <v>70</v>
      </c>
      <c r="E39" s="60" t="s">
        <v>70</v>
      </c>
      <c r="F39" s="44" t="s">
        <v>114</v>
      </c>
      <c r="G39" s="44" t="s">
        <v>119</v>
      </c>
      <c r="H39" s="33">
        <v>0.5</v>
      </c>
      <c r="I39" s="26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189"/>
    </row>
    <row r="40" spans="1:42" s="28" customFormat="1" ht="60" hidden="1">
      <c r="A40" s="43" t="s">
        <v>40</v>
      </c>
      <c r="B40" s="60" t="s">
        <v>41</v>
      </c>
      <c r="C40" s="60">
        <v>526</v>
      </c>
      <c r="D40" s="60" t="s">
        <v>70</v>
      </c>
      <c r="E40" s="60" t="s">
        <v>70</v>
      </c>
      <c r="F40" s="44" t="s">
        <v>121</v>
      </c>
      <c r="G40" s="44" t="s">
        <v>122</v>
      </c>
      <c r="H40" s="33">
        <v>0.2</v>
      </c>
      <c r="I40" s="26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189"/>
    </row>
    <row r="41" spans="1:42" s="28" customFormat="1" ht="60" hidden="1">
      <c r="A41" s="43" t="s">
        <v>40</v>
      </c>
      <c r="B41" s="60" t="s">
        <v>41</v>
      </c>
      <c r="C41" s="60">
        <v>526</v>
      </c>
      <c r="D41" s="60" t="s">
        <v>70</v>
      </c>
      <c r="E41" s="60" t="s">
        <v>70</v>
      </c>
      <c r="F41" s="44" t="s">
        <v>121</v>
      </c>
      <c r="G41" s="44" t="s">
        <v>124</v>
      </c>
      <c r="H41" s="33">
        <v>0.8</v>
      </c>
      <c r="I41" s="26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189"/>
    </row>
    <row r="42" spans="1:42" s="28" customFormat="1" ht="60" hidden="1">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189"/>
    </row>
    <row r="43" spans="1:42" s="166" customFormat="1" ht="67.5" hidden="1" customHeight="1">
      <c r="A43" s="158" t="s">
        <v>40</v>
      </c>
      <c r="B43" s="159" t="s">
        <v>41</v>
      </c>
      <c r="C43" s="159">
        <v>527</v>
      </c>
      <c r="D43" s="159" t="s">
        <v>70</v>
      </c>
      <c r="E43" s="60"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65"/>
    </row>
    <row r="44" spans="1:42" s="28" customFormat="1" ht="60" hidden="1">
      <c r="A44" s="43" t="s">
        <v>40</v>
      </c>
      <c r="B44" s="60" t="s">
        <v>41</v>
      </c>
      <c r="C44" s="60">
        <v>527</v>
      </c>
      <c r="D44" s="60" t="s">
        <v>70</v>
      </c>
      <c r="E44" s="60" t="s">
        <v>70</v>
      </c>
      <c r="F44" s="44" t="s">
        <v>129</v>
      </c>
      <c r="G44" s="44" t="s">
        <v>130</v>
      </c>
      <c r="H44" s="31">
        <v>0.2</v>
      </c>
      <c r="I44" s="250">
        <f>SUM(H44:H48)</f>
        <v>1</v>
      </c>
      <c r="J44" s="63">
        <v>0.1</v>
      </c>
      <c r="K44" s="60"/>
      <c r="L44" s="63">
        <v>0.1</v>
      </c>
      <c r="M44" s="60"/>
      <c r="N44" s="63">
        <v>0.05</v>
      </c>
      <c r="O44" s="60"/>
      <c r="P44" s="63">
        <v>0.05</v>
      </c>
      <c r="Q44" s="60"/>
      <c r="R44" s="63">
        <v>0.05</v>
      </c>
      <c r="S44" s="60"/>
      <c r="T44" s="63">
        <v>0.05</v>
      </c>
      <c r="U44" s="60"/>
      <c r="V44" s="63">
        <v>0.1</v>
      </c>
      <c r="W44" s="60"/>
      <c r="X44" s="63">
        <v>0.1</v>
      </c>
      <c r="Y44" s="60"/>
      <c r="Z44" s="63">
        <v>0.1</v>
      </c>
      <c r="AA44" s="60"/>
      <c r="AB44" s="63">
        <v>0.1</v>
      </c>
      <c r="AC44" s="60"/>
      <c r="AD44" s="63">
        <v>0.1</v>
      </c>
      <c r="AE44" s="60"/>
      <c r="AF44" s="63">
        <v>0.1</v>
      </c>
      <c r="AG44" s="60"/>
      <c r="AH44" s="31">
        <f t="shared" si="0"/>
        <v>0.99999999999999989</v>
      </c>
      <c r="AI44" s="64">
        <v>44927</v>
      </c>
      <c r="AJ44" s="64">
        <v>45291</v>
      </c>
      <c r="AK44" s="43" t="s">
        <v>131</v>
      </c>
      <c r="AL44" s="43" t="s">
        <v>69</v>
      </c>
      <c r="AM44" s="43" t="s">
        <v>705</v>
      </c>
      <c r="AN44" s="43" t="s">
        <v>46</v>
      </c>
      <c r="AO44" s="25" t="s">
        <v>47</v>
      </c>
      <c r="AP44" s="189"/>
    </row>
    <row r="45" spans="1:42" s="28" customFormat="1" ht="75" hidden="1">
      <c r="A45" s="43" t="s">
        <v>40</v>
      </c>
      <c r="B45" s="60" t="s">
        <v>41</v>
      </c>
      <c r="C45" s="60">
        <v>527</v>
      </c>
      <c r="D45" s="60" t="s">
        <v>70</v>
      </c>
      <c r="E45" s="60" t="s">
        <v>70</v>
      </c>
      <c r="F45" s="44" t="s">
        <v>129</v>
      </c>
      <c r="G45" s="44" t="s">
        <v>132</v>
      </c>
      <c r="H45" s="31">
        <v>0.25</v>
      </c>
      <c r="I45" s="251"/>
      <c r="J45" s="60"/>
      <c r="K45" s="60"/>
      <c r="L45" s="60"/>
      <c r="M45" s="60"/>
      <c r="N45" s="60"/>
      <c r="O45" s="60"/>
      <c r="P45" s="60"/>
      <c r="Q45" s="60"/>
      <c r="R45" s="60"/>
      <c r="S45" s="60"/>
      <c r="T45" s="63">
        <v>0.5</v>
      </c>
      <c r="U45" s="60"/>
      <c r="V45" s="63">
        <v>0.5</v>
      </c>
      <c r="W45" s="60"/>
      <c r="X45" s="60"/>
      <c r="Y45" s="60"/>
      <c r="Z45" s="60"/>
      <c r="AA45" s="60"/>
      <c r="AB45" s="60"/>
      <c r="AC45" s="60"/>
      <c r="AD45" s="60"/>
      <c r="AE45" s="60"/>
      <c r="AF45" s="60"/>
      <c r="AG45" s="60"/>
      <c r="AH45" s="31">
        <f t="shared" si="0"/>
        <v>1</v>
      </c>
      <c r="AI45" s="64">
        <v>45078</v>
      </c>
      <c r="AJ45" s="64">
        <v>45137</v>
      </c>
      <c r="AK45" s="43" t="s">
        <v>133</v>
      </c>
      <c r="AL45" s="43" t="s">
        <v>698</v>
      </c>
      <c r="AM45" s="43" t="s">
        <v>705</v>
      </c>
      <c r="AN45" s="43" t="s">
        <v>46</v>
      </c>
      <c r="AO45" s="25" t="s">
        <v>47</v>
      </c>
      <c r="AP45" s="189"/>
    </row>
    <row r="46" spans="1:42" s="28" customFormat="1" ht="60" hidden="1">
      <c r="A46" s="43" t="s">
        <v>40</v>
      </c>
      <c r="B46" s="60" t="s">
        <v>41</v>
      </c>
      <c r="C46" s="60">
        <v>527</v>
      </c>
      <c r="D46" s="60" t="s">
        <v>70</v>
      </c>
      <c r="E46" s="60" t="s">
        <v>70</v>
      </c>
      <c r="F46" s="44" t="s">
        <v>129</v>
      </c>
      <c r="G46" s="44" t="s">
        <v>134</v>
      </c>
      <c r="H46" s="31">
        <v>0.15</v>
      </c>
      <c r="I46" s="251"/>
      <c r="J46" s="60"/>
      <c r="K46" s="60"/>
      <c r="L46" s="63">
        <v>0.33</v>
      </c>
      <c r="M46" s="60"/>
      <c r="N46" s="63">
        <v>0.33</v>
      </c>
      <c r="O46" s="60"/>
      <c r="P46" s="63">
        <v>0.34</v>
      </c>
      <c r="Q46" s="60"/>
      <c r="R46" s="63"/>
      <c r="S46" s="60"/>
      <c r="T46" s="63"/>
      <c r="U46" s="60"/>
      <c r="V46" s="63"/>
      <c r="W46" s="60"/>
      <c r="X46" s="60"/>
      <c r="Y46" s="60"/>
      <c r="Z46" s="60"/>
      <c r="AA46" s="60"/>
      <c r="AB46" s="60"/>
      <c r="AC46" s="60"/>
      <c r="AD46" s="60"/>
      <c r="AE46" s="60"/>
      <c r="AF46" s="60"/>
      <c r="AG46" s="60"/>
      <c r="AH46" s="31">
        <f t="shared" si="0"/>
        <v>1</v>
      </c>
      <c r="AI46" s="64">
        <v>44958</v>
      </c>
      <c r="AJ46" s="64">
        <v>45046</v>
      </c>
      <c r="AK46" s="43" t="s">
        <v>135</v>
      </c>
      <c r="AL46" s="43" t="s">
        <v>69</v>
      </c>
      <c r="AM46" s="43" t="s">
        <v>705</v>
      </c>
      <c r="AN46" s="43" t="s">
        <v>46</v>
      </c>
      <c r="AO46" s="25" t="s">
        <v>47</v>
      </c>
      <c r="AP46" s="189"/>
    </row>
    <row r="47" spans="1:42" s="28" customFormat="1" ht="75" hidden="1">
      <c r="A47" s="43" t="s">
        <v>40</v>
      </c>
      <c r="B47" s="60" t="s">
        <v>41</v>
      </c>
      <c r="C47" s="60">
        <v>527</v>
      </c>
      <c r="D47" s="60" t="s">
        <v>70</v>
      </c>
      <c r="E47" s="60" t="s">
        <v>70</v>
      </c>
      <c r="F47" s="44" t="s">
        <v>129</v>
      </c>
      <c r="G47" s="44" t="s">
        <v>136</v>
      </c>
      <c r="H47" s="31">
        <v>0.2</v>
      </c>
      <c r="I47" s="251"/>
      <c r="J47" s="60"/>
      <c r="K47" s="60"/>
      <c r="L47" s="60"/>
      <c r="M47" s="60"/>
      <c r="N47" s="60"/>
      <c r="O47" s="60"/>
      <c r="P47" s="60"/>
      <c r="Q47" s="60"/>
      <c r="R47" s="63">
        <v>1</v>
      </c>
      <c r="S47" s="60"/>
      <c r="T47" s="63"/>
      <c r="U47" s="60"/>
      <c r="V47" s="60"/>
      <c r="W47" s="60"/>
      <c r="X47" s="60"/>
      <c r="Y47" s="60"/>
      <c r="Z47" s="60"/>
      <c r="AA47" s="60"/>
      <c r="AB47" s="60"/>
      <c r="AC47" s="60"/>
      <c r="AD47" s="60"/>
      <c r="AE47" s="60"/>
      <c r="AF47" s="60"/>
      <c r="AG47" s="60"/>
      <c r="AH47" s="31">
        <f t="shared" si="0"/>
        <v>1</v>
      </c>
      <c r="AI47" s="64">
        <v>45047</v>
      </c>
      <c r="AJ47" s="64">
        <v>45076</v>
      </c>
      <c r="AK47" s="43" t="s">
        <v>137</v>
      </c>
      <c r="AL47" s="43" t="s">
        <v>698</v>
      </c>
      <c r="AM47" s="43" t="s">
        <v>705</v>
      </c>
      <c r="AN47" s="43" t="s">
        <v>46</v>
      </c>
      <c r="AO47" s="25" t="s">
        <v>47</v>
      </c>
      <c r="AP47" s="189"/>
    </row>
    <row r="48" spans="1:42" s="28" customFormat="1" ht="60" hidden="1">
      <c r="A48" s="43" t="s">
        <v>40</v>
      </c>
      <c r="B48" s="60" t="s">
        <v>41</v>
      </c>
      <c r="C48" s="60">
        <v>527</v>
      </c>
      <c r="D48" s="60" t="s">
        <v>70</v>
      </c>
      <c r="E48" s="60" t="s">
        <v>70</v>
      </c>
      <c r="F48" s="44" t="s">
        <v>129</v>
      </c>
      <c r="G48" s="44" t="s">
        <v>138</v>
      </c>
      <c r="H48" s="31">
        <v>0.2</v>
      </c>
      <c r="I48" s="251"/>
      <c r="J48" s="60"/>
      <c r="K48" s="60"/>
      <c r="L48" s="60"/>
      <c r="M48" s="60"/>
      <c r="N48" s="63">
        <v>0.5</v>
      </c>
      <c r="O48" s="60"/>
      <c r="P48" s="60"/>
      <c r="Q48" s="60"/>
      <c r="R48" s="60"/>
      <c r="S48" s="60"/>
      <c r="T48" s="60"/>
      <c r="U48" s="60"/>
      <c r="V48" s="60"/>
      <c r="W48" s="60"/>
      <c r="X48" s="60"/>
      <c r="Y48" s="60"/>
      <c r="Z48" s="63">
        <v>0.5</v>
      </c>
      <c r="AA48" s="60"/>
      <c r="AB48" s="60"/>
      <c r="AC48" s="60"/>
      <c r="AD48" s="60"/>
      <c r="AE48" s="60"/>
      <c r="AF48" s="60"/>
      <c r="AG48" s="60"/>
      <c r="AH48" s="31">
        <f t="shared" si="0"/>
        <v>1</v>
      </c>
      <c r="AI48" s="64">
        <v>44986</v>
      </c>
      <c r="AJ48" s="64">
        <v>45199</v>
      </c>
      <c r="AK48" s="43" t="s">
        <v>139</v>
      </c>
      <c r="AL48" s="43" t="s">
        <v>69</v>
      </c>
      <c r="AM48" s="43" t="s">
        <v>705</v>
      </c>
      <c r="AN48" s="43" t="s">
        <v>46</v>
      </c>
      <c r="AO48" s="25" t="s">
        <v>47</v>
      </c>
      <c r="AP48" s="189"/>
    </row>
    <row r="49" spans="1:42" s="28" customFormat="1" ht="75" hidden="1">
      <c r="A49" s="43" t="s">
        <v>40</v>
      </c>
      <c r="B49" s="60" t="s">
        <v>41</v>
      </c>
      <c r="C49" s="60">
        <v>527</v>
      </c>
      <c r="D49" s="60" t="s">
        <v>70</v>
      </c>
      <c r="E49" s="60" t="s">
        <v>70</v>
      </c>
      <c r="F49" s="44" t="s">
        <v>140</v>
      </c>
      <c r="G49" s="44" t="s">
        <v>141</v>
      </c>
      <c r="H49" s="33">
        <v>0.5</v>
      </c>
      <c r="I49" s="261">
        <f>+H49+H50</f>
        <v>1</v>
      </c>
      <c r="J49" s="60"/>
      <c r="K49" s="60"/>
      <c r="L49" s="60"/>
      <c r="M49" s="60"/>
      <c r="N49" s="60"/>
      <c r="O49" s="60"/>
      <c r="P49" s="63">
        <v>0.33</v>
      </c>
      <c r="Q49" s="60"/>
      <c r="R49" s="63">
        <v>0.33</v>
      </c>
      <c r="S49" s="60"/>
      <c r="T49" s="63">
        <v>0.34</v>
      </c>
      <c r="U49" s="60"/>
      <c r="V49" s="60"/>
      <c r="W49" s="60"/>
      <c r="X49" s="60"/>
      <c r="Y49" s="60"/>
      <c r="Z49" s="60"/>
      <c r="AA49" s="60"/>
      <c r="AB49" s="60"/>
      <c r="AC49" s="60"/>
      <c r="AD49" s="60"/>
      <c r="AE49" s="60"/>
      <c r="AF49" s="60"/>
      <c r="AG49" s="60"/>
      <c r="AH49" s="31">
        <f t="shared" si="0"/>
        <v>1</v>
      </c>
      <c r="AI49" s="64">
        <v>45017</v>
      </c>
      <c r="AJ49" s="64">
        <v>45107</v>
      </c>
      <c r="AK49" s="43" t="s">
        <v>142</v>
      </c>
      <c r="AL49" s="43" t="s">
        <v>698</v>
      </c>
      <c r="AM49" s="43" t="s">
        <v>705</v>
      </c>
      <c r="AN49" s="43" t="s">
        <v>46</v>
      </c>
      <c r="AO49" s="25" t="s">
        <v>47</v>
      </c>
      <c r="AP49" s="189"/>
    </row>
    <row r="50" spans="1:42" s="28" customFormat="1" ht="88.5" hidden="1" customHeight="1">
      <c r="A50" s="43" t="s">
        <v>40</v>
      </c>
      <c r="B50" s="60" t="s">
        <v>41</v>
      </c>
      <c r="C50" s="60">
        <v>527</v>
      </c>
      <c r="D50" s="60" t="s">
        <v>70</v>
      </c>
      <c r="E50" s="60" t="s">
        <v>70</v>
      </c>
      <c r="F50" s="44" t="s">
        <v>140</v>
      </c>
      <c r="G50" s="44" t="s">
        <v>143</v>
      </c>
      <c r="H50" s="33">
        <v>0.5</v>
      </c>
      <c r="I50" s="263"/>
      <c r="J50" s="60"/>
      <c r="K50" s="60"/>
      <c r="L50" s="60"/>
      <c r="M50" s="60"/>
      <c r="N50" s="60"/>
      <c r="O50" s="60"/>
      <c r="P50" s="63">
        <v>0.2</v>
      </c>
      <c r="Q50" s="60"/>
      <c r="R50" s="63">
        <v>0.2</v>
      </c>
      <c r="S50" s="60"/>
      <c r="T50" s="63">
        <v>0.2</v>
      </c>
      <c r="U50" s="60"/>
      <c r="V50" s="63">
        <v>0.2</v>
      </c>
      <c r="W50" s="60"/>
      <c r="X50" s="63">
        <v>0.2</v>
      </c>
      <c r="Y50" s="60"/>
      <c r="Z50" s="60"/>
      <c r="AA50" s="60"/>
      <c r="AB50" s="60"/>
      <c r="AC50" s="60"/>
      <c r="AD50" s="60"/>
      <c r="AE50" s="60"/>
      <c r="AF50" s="60"/>
      <c r="AG50" s="60"/>
      <c r="AH50" s="31">
        <f t="shared" si="0"/>
        <v>1</v>
      </c>
      <c r="AI50" s="64">
        <v>45017</v>
      </c>
      <c r="AJ50" s="64">
        <v>45168</v>
      </c>
      <c r="AK50" s="43" t="s">
        <v>144</v>
      </c>
      <c r="AL50" s="43" t="s">
        <v>698</v>
      </c>
      <c r="AM50" s="43" t="s">
        <v>705</v>
      </c>
      <c r="AN50" s="43" t="s">
        <v>46</v>
      </c>
      <c r="AO50" s="25" t="s">
        <v>47</v>
      </c>
      <c r="AP50" s="189"/>
    </row>
    <row r="51" spans="1:42" s="28" customFormat="1" ht="75" hidden="1">
      <c r="A51" s="43" t="s">
        <v>40</v>
      </c>
      <c r="B51" s="60" t="s">
        <v>41</v>
      </c>
      <c r="C51" s="60">
        <v>527</v>
      </c>
      <c r="D51" s="60" t="s">
        <v>70</v>
      </c>
      <c r="E51" s="60" t="s">
        <v>70</v>
      </c>
      <c r="F51" s="44" t="s">
        <v>145</v>
      </c>
      <c r="G51" s="44" t="s">
        <v>146</v>
      </c>
      <c r="H51" s="33">
        <v>0.5</v>
      </c>
      <c r="I51" s="250">
        <f>SUM(H51:H52)</f>
        <v>1</v>
      </c>
      <c r="J51" s="63">
        <v>0.33329999999999999</v>
      </c>
      <c r="K51" s="66"/>
      <c r="L51" s="63">
        <v>0.33329999999999999</v>
      </c>
      <c r="M51" s="66"/>
      <c r="N51" s="63">
        <v>0.33329999999999999</v>
      </c>
      <c r="O51" s="60"/>
      <c r="P51" s="60"/>
      <c r="Q51" s="60"/>
      <c r="R51" s="60"/>
      <c r="S51" s="60"/>
      <c r="T51" s="63"/>
      <c r="U51" s="60"/>
      <c r="V51" s="60"/>
      <c r="W51" s="60"/>
      <c r="X51" s="60"/>
      <c r="Y51" s="60"/>
      <c r="Z51" s="63"/>
      <c r="AA51" s="60"/>
      <c r="AB51" s="60"/>
      <c r="AC51" s="60"/>
      <c r="AD51" s="60"/>
      <c r="AE51" s="60"/>
      <c r="AF51" s="63"/>
      <c r="AG51" s="60"/>
      <c r="AH51" s="31">
        <f t="shared" si="0"/>
        <v>0.99990000000000001</v>
      </c>
      <c r="AI51" s="64">
        <v>44928</v>
      </c>
      <c r="AJ51" s="64">
        <v>45016</v>
      </c>
      <c r="AK51" s="43" t="s">
        <v>147</v>
      </c>
      <c r="AL51" s="43" t="s">
        <v>698</v>
      </c>
      <c r="AM51" s="43" t="s">
        <v>705</v>
      </c>
      <c r="AN51" s="43" t="s">
        <v>46</v>
      </c>
      <c r="AO51" s="25" t="s">
        <v>47</v>
      </c>
      <c r="AP51" s="189"/>
    </row>
    <row r="52" spans="1:42" s="28" customFormat="1" ht="75" hidden="1">
      <c r="A52" s="43" t="s">
        <v>40</v>
      </c>
      <c r="B52" s="60" t="s">
        <v>41</v>
      </c>
      <c r="C52" s="60">
        <v>527</v>
      </c>
      <c r="D52" s="60" t="s">
        <v>70</v>
      </c>
      <c r="E52" s="60" t="s">
        <v>70</v>
      </c>
      <c r="F52" s="44" t="s">
        <v>145</v>
      </c>
      <c r="G52" s="44" t="s">
        <v>148</v>
      </c>
      <c r="H52" s="33">
        <v>0.5</v>
      </c>
      <c r="I52" s="251"/>
      <c r="J52" s="60"/>
      <c r="K52" s="60"/>
      <c r="L52" s="60"/>
      <c r="M52" s="60"/>
      <c r="N52" s="60"/>
      <c r="O52" s="60"/>
      <c r="P52" s="63"/>
      <c r="Q52" s="60"/>
      <c r="R52" s="63"/>
      <c r="S52" s="60"/>
      <c r="T52" s="60"/>
      <c r="U52" s="60"/>
      <c r="V52" s="63">
        <v>0.5</v>
      </c>
      <c r="W52" s="60"/>
      <c r="X52" s="63">
        <v>0.5</v>
      </c>
      <c r="Y52" s="60"/>
      <c r="Z52" s="63"/>
      <c r="AA52" s="60"/>
      <c r="AB52" s="60"/>
      <c r="AC52" s="60"/>
      <c r="AD52" s="60"/>
      <c r="AE52" s="60"/>
      <c r="AF52" s="60"/>
      <c r="AG52" s="60"/>
      <c r="AH52" s="31">
        <f t="shared" si="0"/>
        <v>1</v>
      </c>
      <c r="AI52" s="64">
        <v>45108</v>
      </c>
      <c r="AJ52" s="64">
        <v>45199</v>
      </c>
      <c r="AK52" s="43" t="s">
        <v>145</v>
      </c>
      <c r="AL52" s="43" t="s">
        <v>698</v>
      </c>
      <c r="AM52" s="43" t="s">
        <v>705</v>
      </c>
      <c r="AN52" s="43" t="s">
        <v>46</v>
      </c>
      <c r="AO52" s="25" t="s">
        <v>47</v>
      </c>
      <c r="AP52" s="189"/>
    </row>
    <row r="53" spans="1:42" s="28" customFormat="1" ht="60" hidden="1">
      <c r="A53" s="43" t="s">
        <v>40</v>
      </c>
      <c r="B53" s="60" t="s">
        <v>41</v>
      </c>
      <c r="C53" s="60">
        <v>526</v>
      </c>
      <c r="D53" s="60" t="s">
        <v>70</v>
      </c>
      <c r="E53" s="60" t="s">
        <v>70</v>
      </c>
      <c r="F53" s="44" t="s">
        <v>149</v>
      </c>
      <c r="G53" s="44" t="s">
        <v>150</v>
      </c>
      <c r="H53" s="33">
        <v>1</v>
      </c>
      <c r="I53" s="63">
        <v>1</v>
      </c>
      <c r="J53" s="60"/>
      <c r="K53" s="60"/>
      <c r="L53" s="60"/>
      <c r="M53" s="60"/>
      <c r="N53" s="60"/>
      <c r="O53" s="60"/>
      <c r="P53" s="60"/>
      <c r="Q53" s="60"/>
      <c r="R53" s="60"/>
      <c r="S53" s="60"/>
      <c r="T53" s="60"/>
      <c r="U53" s="60"/>
      <c r="V53" s="63"/>
      <c r="W53" s="60"/>
      <c r="X53" s="63"/>
      <c r="Y53" s="60"/>
      <c r="Z53" s="63">
        <v>0.2</v>
      </c>
      <c r="AA53" s="60"/>
      <c r="AB53" s="63">
        <v>0.2</v>
      </c>
      <c r="AC53" s="60"/>
      <c r="AD53" s="63">
        <v>0.3</v>
      </c>
      <c r="AE53" s="60"/>
      <c r="AF53" s="67">
        <v>0.3</v>
      </c>
      <c r="AG53" s="60"/>
      <c r="AH53" s="31">
        <v>1</v>
      </c>
      <c r="AI53" s="64">
        <v>45170</v>
      </c>
      <c r="AJ53" s="64">
        <v>45290</v>
      </c>
      <c r="AK53" s="43" t="s">
        <v>151</v>
      </c>
      <c r="AL53" s="43" t="s">
        <v>69</v>
      </c>
      <c r="AM53" s="43" t="s">
        <v>746</v>
      </c>
      <c r="AN53" s="43" t="s">
        <v>46</v>
      </c>
      <c r="AO53" s="25" t="s">
        <v>47</v>
      </c>
      <c r="AP53" s="189"/>
    </row>
    <row r="54" spans="1:42" ht="143.25" hidden="1" customHeight="1">
      <c r="A54" s="43" t="s">
        <v>152</v>
      </c>
      <c r="B54" s="60" t="s">
        <v>153</v>
      </c>
      <c r="C54" s="60">
        <v>329</v>
      </c>
      <c r="D54" s="261">
        <v>0.25</v>
      </c>
      <c r="E54" s="252">
        <v>1006256289</v>
      </c>
      <c r="F54" s="43" t="s">
        <v>154</v>
      </c>
      <c r="G54" s="43" t="s">
        <v>155</v>
      </c>
      <c r="H54" s="33">
        <v>0.2</v>
      </c>
      <c r="I54" s="246">
        <f>+H54+H55+H56+H57+H58+H59+H60</f>
        <v>0.99999999999999989</v>
      </c>
      <c r="J54" s="31">
        <v>0.05</v>
      </c>
      <c r="K54" s="31"/>
      <c r="L54" s="31">
        <v>0.05</v>
      </c>
      <c r="M54" s="31"/>
      <c r="N54" s="31">
        <v>0.09</v>
      </c>
      <c r="O54" s="31"/>
      <c r="P54" s="31">
        <v>0.09</v>
      </c>
      <c r="Q54" s="31"/>
      <c r="R54" s="31">
        <v>0.09</v>
      </c>
      <c r="S54" s="31"/>
      <c r="T54" s="31">
        <v>0.09</v>
      </c>
      <c r="U54" s="31"/>
      <c r="V54" s="31">
        <v>0.09</v>
      </c>
      <c r="W54" s="31"/>
      <c r="X54" s="31">
        <v>0.09</v>
      </c>
      <c r="Y54" s="31"/>
      <c r="Z54" s="31">
        <v>0.09</v>
      </c>
      <c r="AA54" s="31"/>
      <c r="AB54" s="31">
        <v>0.09</v>
      </c>
      <c r="AC54" s="31"/>
      <c r="AD54" s="31">
        <v>0.09</v>
      </c>
      <c r="AE54" s="31"/>
      <c r="AF54" s="31">
        <v>0.09</v>
      </c>
      <c r="AG54" s="33"/>
      <c r="AH54" s="31">
        <f t="shared" si="0"/>
        <v>0.99999999999999978</v>
      </c>
      <c r="AI54" s="64">
        <v>44928</v>
      </c>
      <c r="AJ54" s="64">
        <v>45291</v>
      </c>
      <c r="AK54" s="43" t="s">
        <v>156</v>
      </c>
      <c r="AL54" s="43" t="s">
        <v>157</v>
      </c>
      <c r="AM54" s="43" t="s">
        <v>158</v>
      </c>
      <c r="AN54" s="43" t="s">
        <v>159</v>
      </c>
      <c r="AO54" s="43" t="s">
        <v>160</v>
      </c>
      <c r="AP54" s="197"/>
    </row>
    <row r="55" spans="1:42" ht="75" hidden="1">
      <c r="A55" s="43" t="s">
        <v>152</v>
      </c>
      <c r="B55" s="60" t="s">
        <v>153</v>
      </c>
      <c r="C55" s="60">
        <v>329</v>
      </c>
      <c r="D55" s="248"/>
      <c r="E55" s="253"/>
      <c r="F55" s="43" t="s">
        <v>154</v>
      </c>
      <c r="G55" s="44" t="s">
        <v>161</v>
      </c>
      <c r="H55" s="33">
        <v>0.1</v>
      </c>
      <c r="I55" s="246"/>
      <c r="J55" s="33"/>
      <c r="K55" s="33"/>
      <c r="L55" s="33"/>
      <c r="M55" s="33"/>
      <c r="N55" s="33">
        <v>0.25</v>
      </c>
      <c r="O55" s="33"/>
      <c r="P55" s="33"/>
      <c r="Q55" s="33"/>
      <c r="R55" s="33"/>
      <c r="S55" s="33"/>
      <c r="T55" s="33">
        <v>0.25</v>
      </c>
      <c r="U55" s="33"/>
      <c r="V55" s="33"/>
      <c r="W55" s="33"/>
      <c r="X55" s="33"/>
      <c r="Y55" s="33"/>
      <c r="Z55" s="33">
        <v>0.25</v>
      </c>
      <c r="AA55" s="33"/>
      <c r="AB55" s="33"/>
      <c r="AC55" s="33"/>
      <c r="AD55" s="33"/>
      <c r="AE55" s="33"/>
      <c r="AF55" s="33">
        <v>0.25</v>
      </c>
      <c r="AG55" s="33"/>
      <c r="AH55" s="31">
        <f t="shared" si="0"/>
        <v>1</v>
      </c>
      <c r="AI55" s="64">
        <v>44986</v>
      </c>
      <c r="AJ55" s="64">
        <v>45291</v>
      </c>
      <c r="AK55" s="43" t="s">
        <v>162</v>
      </c>
      <c r="AL55" s="43" t="s">
        <v>157</v>
      </c>
      <c r="AM55" s="43" t="s">
        <v>158</v>
      </c>
      <c r="AN55" s="43" t="s">
        <v>159</v>
      </c>
      <c r="AO55" s="43" t="s">
        <v>160</v>
      </c>
      <c r="AP55" s="197"/>
    </row>
    <row r="56" spans="1:42" ht="75" hidden="1">
      <c r="A56" s="43" t="s">
        <v>152</v>
      </c>
      <c r="B56" s="60" t="s">
        <v>153</v>
      </c>
      <c r="C56" s="60">
        <v>329</v>
      </c>
      <c r="D56" s="248"/>
      <c r="E56" s="253"/>
      <c r="F56" s="43" t="s">
        <v>154</v>
      </c>
      <c r="G56" s="44" t="s">
        <v>163</v>
      </c>
      <c r="H56" s="33">
        <v>0.2</v>
      </c>
      <c r="I56" s="24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164</v>
      </c>
      <c r="AL56" s="43" t="s">
        <v>157</v>
      </c>
      <c r="AM56" s="43" t="s">
        <v>158</v>
      </c>
      <c r="AN56" s="43" t="s">
        <v>159</v>
      </c>
      <c r="AO56" s="43" t="s">
        <v>160</v>
      </c>
      <c r="AP56" s="197"/>
    </row>
    <row r="57" spans="1:42" ht="85.5" hidden="1" customHeight="1">
      <c r="A57" s="43" t="s">
        <v>152</v>
      </c>
      <c r="B57" s="60" t="s">
        <v>153</v>
      </c>
      <c r="C57" s="60">
        <v>329</v>
      </c>
      <c r="D57" s="248"/>
      <c r="E57" s="253"/>
      <c r="F57" s="43" t="s">
        <v>154</v>
      </c>
      <c r="G57" s="44" t="s">
        <v>165</v>
      </c>
      <c r="H57" s="33">
        <v>0.1</v>
      </c>
      <c r="I57" s="246"/>
      <c r="J57" s="31">
        <v>0.05</v>
      </c>
      <c r="K57" s="31"/>
      <c r="L57" s="31">
        <v>0.05</v>
      </c>
      <c r="M57" s="31"/>
      <c r="N57" s="31">
        <v>0.09</v>
      </c>
      <c r="O57" s="31"/>
      <c r="P57" s="31">
        <v>0.09</v>
      </c>
      <c r="Q57" s="31"/>
      <c r="R57" s="31">
        <v>0.09</v>
      </c>
      <c r="S57" s="31"/>
      <c r="T57" s="31">
        <v>0.09</v>
      </c>
      <c r="U57" s="31"/>
      <c r="V57" s="31">
        <v>0.09</v>
      </c>
      <c r="W57" s="31"/>
      <c r="X57" s="31">
        <v>0.09</v>
      </c>
      <c r="Y57" s="31"/>
      <c r="Z57" s="31">
        <v>0.09</v>
      </c>
      <c r="AA57" s="31"/>
      <c r="AB57" s="31">
        <v>0.09</v>
      </c>
      <c r="AC57" s="31"/>
      <c r="AD57" s="31">
        <v>0.09</v>
      </c>
      <c r="AE57" s="31"/>
      <c r="AF57" s="31">
        <v>0.09</v>
      </c>
      <c r="AG57" s="33"/>
      <c r="AH57" s="31">
        <f t="shared" si="0"/>
        <v>0.99999999999999978</v>
      </c>
      <c r="AI57" s="64">
        <v>44928</v>
      </c>
      <c r="AJ57" s="64">
        <v>45291</v>
      </c>
      <c r="AK57" s="43" t="s">
        <v>166</v>
      </c>
      <c r="AL57" s="43" t="s">
        <v>157</v>
      </c>
      <c r="AM57" s="43" t="s">
        <v>158</v>
      </c>
      <c r="AN57" s="43" t="s">
        <v>159</v>
      </c>
      <c r="AO57" s="43" t="s">
        <v>160</v>
      </c>
      <c r="AP57" s="197"/>
    </row>
    <row r="58" spans="1:42" ht="75" hidden="1">
      <c r="A58" s="43" t="s">
        <v>152</v>
      </c>
      <c r="B58" s="60" t="s">
        <v>153</v>
      </c>
      <c r="C58" s="60">
        <v>329</v>
      </c>
      <c r="D58" s="248"/>
      <c r="E58" s="253"/>
      <c r="F58" s="43" t="s">
        <v>154</v>
      </c>
      <c r="G58" s="44" t="s">
        <v>167</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168</v>
      </c>
      <c r="AL58" s="43" t="s">
        <v>157</v>
      </c>
      <c r="AM58" s="43" t="s">
        <v>158</v>
      </c>
      <c r="AN58" s="43" t="s">
        <v>159</v>
      </c>
      <c r="AO58" s="43" t="s">
        <v>160</v>
      </c>
      <c r="AP58" s="197"/>
    </row>
    <row r="59" spans="1:42" ht="75" hidden="1">
      <c r="A59" s="43" t="s">
        <v>152</v>
      </c>
      <c r="B59" s="60" t="s">
        <v>153</v>
      </c>
      <c r="C59" s="60">
        <v>329</v>
      </c>
      <c r="D59" s="248"/>
      <c r="E59" s="253"/>
      <c r="F59" s="43" t="s">
        <v>154</v>
      </c>
      <c r="G59" s="44" t="s">
        <v>169</v>
      </c>
      <c r="H59" s="33">
        <v>0.2</v>
      </c>
      <c r="I59" s="246"/>
      <c r="J59" s="33"/>
      <c r="K59" s="33"/>
      <c r="L59" s="33"/>
      <c r="M59" s="33"/>
      <c r="N59" s="33"/>
      <c r="O59" s="33"/>
      <c r="P59" s="33"/>
      <c r="Q59" s="33"/>
      <c r="R59" s="33"/>
      <c r="S59" s="33"/>
      <c r="T59" s="33"/>
      <c r="U59" s="33"/>
      <c r="V59" s="33"/>
      <c r="W59" s="33"/>
      <c r="X59" s="33">
        <v>0.3</v>
      </c>
      <c r="Y59" s="33"/>
      <c r="Z59" s="33">
        <v>0.7</v>
      </c>
      <c r="AA59" s="33"/>
      <c r="AB59" s="33"/>
      <c r="AC59" s="33"/>
      <c r="AD59" s="33"/>
      <c r="AE59" s="33"/>
      <c r="AF59" s="33"/>
      <c r="AG59" s="33"/>
      <c r="AH59" s="31">
        <f t="shared" si="0"/>
        <v>1</v>
      </c>
      <c r="AI59" s="64">
        <v>45139</v>
      </c>
      <c r="AJ59" s="64">
        <v>45199</v>
      </c>
      <c r="AK59" s="43" t="s">
        <v>170</v>
      </c>
      <c r="AL59" s="43" t="s">
        <v>157</v>
      </c>
      <c r="AM59" s="43" t="s">
        <v>158</v>
      </c>
      <c r="AN59" s="43" t="s">
        <v>159</v>
      </c>
      <c r="AO59" s="43" t="s">
        <v>160</v>
      </c>
      <c r="AP59" s="197"/>
    </row>
    <row r="60" spans="1:42" ht="75" hidden="1">
      <c r="A60" s="43" t="s">
        <v>152</v>
      </c>
      <c r="B60" s="60" t="s">
        <v>153</v>
      </c>
      <c r="C60" s="60">
        <v>329</v>
      </c>
      <c r="D60" s="248"/>
      <c r="E60" s="253"/>
      <c r="F60" s="43" t="s">
        <v>154</v>
      </c>
      <c r="G60" s="43" t="s">
        <v>171</v>
      </c>
      <c r="H60" s="33">
        <v>0.1</v>
      </c>
      <c r="I60" s="246"/>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172</v>
      </c>
      <c r="AL60" s="43" t="s">
        <v>157</v>
      </c>
      <c r="AM60" s="43" t="s">
        <v>158</v>
      </c>
      <c r="AN60" s="43" t="s">
        <v>159</v>
      </c>
      <c r="AO60" s="43" t="s">
        <v>160</v>
      </c>
      <c r="AP60" s="197"/>
    </row>
    <row r="61" spans="1:42" ht="75" hidden="1">
      <c r="A61" s="43" t="s">
        <v>152</v>
      </c>
      <c r="B61" s="60" t="s">
        <v>153</v>
      </c>
      <c r="C61" s="60">
        <v>329</v>
      </c>
      <c r="D61" s="60" t="s">
        <v>70</v>
      </c>
      <c r="E61" s="60" t="s">
        <v>70</v>
      </c>
      <c r="F61" s="43" t="s">
        <v>175</v>
      </c>
      <c r="G61" s="43" t="s">
        <v>176</v>
      </c>
      <c r="H61" s="33">
        <v>0.5</v>
      </c>
      <c r="I61" s="265">
        <f>+H61+H62</f>
        <v>1</v>
      </c>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177</v>
      </c>
      <c r="AL61" s="43" t="s">
        <v>157</v>
      </c>
      <c r="AM61" s="43" t="s">
        <v>158</v>
      </c>
      <c r="AN61" s="43" t="s">
        <v>159</v>
      </c>
      <c r="AO61" s="43" t="s">
        <v>160</v>
      </c>
      <c r="AP61" s="197"/>
    </row>
    <row r="62" spans="1:42" ht="75" hidden="1">
      <c r="A62" s="43" t="s">
        <v>152</v>
      </c>
      <c r="B62" s="60" t="s">
        <v>153</v>
      </c>
      <c r="C62" s="60">
        <v>329</v>
      </c>
      <c r="D62" s="60" t="s">
        <v>70</v>
      </c>
      <c r="E62" s="60" t="s">
        <v>70</v>
      </c>
      <c r="F62" s="43" t="s">
        <v>175</v>
      </c>
      <c r="G62" s="43" t="s">
        <v>178</v>
      </c>
      <c r="H62" s="33">
        <v>0.5</v>
      </c>
      <c r="I62" s="267"/>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0"/>
        <v>0.99999999999999978</v>
      </c>
      <c r="AI62" s="64">
        <v>44928</v>
      </c>
      <c r="AJ62" s="64">
        <v>45291</v>
      </c>
      <c r="AK62" s="43" t="s">
        <v>179</v>
      </c>
      <c r="AL62" s="43" t="s">
        <v>157</v>
      </c>
      <c r="AM62" s="43" t="s">
        <v>158</v>
      </c>
      <c r="AN62" s="43" t="s">
        <v>159</v>
      </c>
      <c r="AO62" s="43" t="s">
        <v>160</v>
      </c>
      <c r="AP62" s="197"/>
    </row>
    <row r="63" spans="1:42" ht="60" hidden="1">
      <c r="A63" s="43" t="s">
        <v>40</v>
      </c>
      <c r="B63" s="60" t="s">
        <v>41</v>
      </c>
      <c r="C63" s="60">
        <v>528</v>
      </c>
      <c r="D63" s="60" t="s">
        <v>70</v>
      </c>
      <c r="E63" s="60" t="s">
        <v>70</v>
      </c>
      <c r="F63" s="44" t="s">
        <v>721</v>
      </c>
      <c r="G63" s="44" t="s">
        <v>180</v>
      </c>
      <c r="H63" s="31">
        <v>0.2</v>
      </c>
      <c r="I63" s="246">
        <f>SUM(H63:H69)</f>
        <v>0.99999999999999989</v>
      </c>
      <c r="J63" s="31">
        <v>0.05</v>
      </c>
      <c r="K63" s="31"/>
      <c r="L63" s="31">
        <v>0.08</v>
      </c>
      <c r="M63" s="31"/>
      <c r="N63" s="31">
        <v>0.08</v>
      </c>
      <c r="O63" s="31"/>
      <c r="P63" s="31">
        <v>0.1</v>
      </c>
      <c r="Q63" s="31"/>
      <c r="R63" s="31">
        <v>0.1</v>
      </c>
      <c r="S63" s="31"/>
      <c r="T63" s="31">
        <v>0.09</v>
      </c>
      <c r="U63" s="31"/>
      <c r="V63" s="31">
        <v>0.09</v>
      </c>
      <c r="W63" s="31"/>
      <c r="X63" s="31">
        <v>0.09</v>
      </c>
      <c r="Y63" s="31"/>
      <c r="Z63" s="31">
        <v>0.08</v>
      </c>
      <c r="AA63" s="31"/>
      <c r="AB63" s="31">
        <v>0.08</v>
      </c>
      <c r="AC63" s="31"/>
      <c r="AD63" s="31">
        <v>0.08</v>
      </c>
      <c r="AE63" s="31"/>
      <c r="AF63" s="31">
        <v>0.08</v>
      </c>
      <c r="AG63" s="31"/>
      <c r="AH63" s="31">
        <f t="shared" si="0"/>
        <v>0.99999999999999978</v>
      </c>
      <c r="AI63" s="62">
        <v>44929</v>
      </c>
      <c r="AJ63" s="62">
        <v>45290</v>
      </c>
      <c r="AK63" s="44" t="s">
        <v>181</v>
      </c>
      <c r="AL63" s="44" t="s">
        <v>697</v>
      </c>
      <c r="AM63" s="25" t="s">
        <v>182</v>
      </c>
      <c r="AN63" s="25" t="s">
        <v>183</v>
      </c>
      <c r="AO63" s="25" t="s">
        <v>184</v>
      </c>
      <c r="AP63" s="197"/>
    </row>
    <row r="64" spans="1:42" ht="78" hidden="1" customHeight="1">
      <c r="A64" s="43" t="s">
        <v>40</v>
      </c>
      <c r="B64" s="60" t="s">
        <v>41</v>
      </c>
      <c r="C64" s="60">
        <v>528</v>
      </c>
      <c r="D64" s="60" t="s">
        <v>70</v>
      </c>
      <c r="E64" s="60" t="s">
        <v>70</v>
      </c>
      <c r="F64" s="44" t="s">
        <v>721</v>
      </c>
      <c r="G64" s="44" t="s">
        <v>185</v>
      </c>
      <c r="H64" s="31">
        <v>0.2</v>
      </c>
      <c r="I64" s="24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186</v>
      </c>
      <c r="AL64" s="44" t="s">
        <v>697</v>
      </c>
      <c r="AM64" s="25" t="s">
        <v>182</v>
      </c>
      <c r="AN64" s="25" t="s">
        <v>183</v>
      </c>
      <c r="AO64" s="25" t="s">
        <v>184</v>
      </c>
      <c r="AP64" s="197"/>
    </row>
    <row r="65" spans="1:42" ht="60" hidden="1">
      <c r="A65" s="43" t="s">
        <v>40</v>
      </c>
      <c r="B65" s="60" t="s">
        <v>41</v>
      </c>
      <c r="C65" s="60">
        <v>528</v>
      </c>
      <c r="D65" s="60" t="s">
        <v>70</v>
      </c>
      <c r="E65" s="60" t="s">
        <v>70</v>
      </c>
      <c r="F65" s="44" t="s">
        <v>721</v>
      </c>
      <c r="G65" s="44" t="s">
        <v>187</v>
      </c>
      <c r="H65" s="31">
        <v>0.1</v>
      </c>
      <c r="I65" s="246"/>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188</v>
      </c>
      <c r="AL65" s="44" t="s">
        <v>697</v>
      </c>
      <c r="AM65" s="25" t="s">
        <v>182</v>
      </c>
      <c r="AN65" s="25" t="s">
        <v>183</v>
      </c>
      <c r="AO65" s="25" t="s">
        <v>184</v>
      </c>
      <c r="AP65" s="197"/>
    </row>
    <row r="66" spans="1:42" ht="136.5" hidden="1" customHeight="1">
      <c r="A66" s="43" t="s">
        <v>40</v>
      </c>
      <c r="B66" s="60" t="s">
        <v>41</v>
      </c>
      <c r="C66" s="60">
        <v>528</v>
      </c>
      <c r="D66" s="60" t="s">
        <v>70</v>
      </c>
      <c r="E66" s="60" t="s">
        <v>70</v>
      </c>
      <c r="F66" s="44" t="s">
        <v>721</v>
      </c>
      <c r="G66" s="44" t="s">
        <v>189</v>
      </c>
      <c r="H66" s="31">
        <v>0.2</v>
      </c>
      <c r="I66" s="246"/>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190</v>
      </c>
      <c r="AL66" s="44" t="s">
        <v>697</v>
      </c>
      <c r="AM66" s="25" t="s">
        <v>182</v>
      </c>
      <c r="AN66" s="25" t="s">
        <v>183</v>
      </c>
      <c r="AO66" s="25" t="s">
        <v>184</v>
      </c>
      <c r="AP66" s="197"/>
    </row>
    <row r="67" spans="1:42" ht="120" hidden="1">
      <c r="A67" s="43" t="s">
        <v>40</v>
      </c>
      <c r="B67" s="60" t="s">
        <v>41</v>
      </c>
      <c r="C67" s="60">
        <v>528</v>
      </c>
      <c r="D67" s="60" t="s">
        <v>70</v>
      </c>
      <c r="E67" s="60" t="s">
        <v>70</v>
      </c>
      <c r="F67" s="44" t="s">
        <v>721</v>
      </c>
      <c r="G67" s="44" t="s">
        <v>191</v>
      </c>
      <c r="H67" s="31">
        <v>0.1</v>
      </c>
      <c r="I67" s="246"/>
      <c r="J67" s="31"/>
      <c r="K67" s="31"/>
      <c r="L67" s="31">
        <v>0.17</v>
      </c>
      <c r="M67" s="31"/>
      <c r="N67" s="31"/>
      <c r="O67" s="31"/>
      <c r="P67" s="31">
        <v>0.16</v>
      </c>
      <c r="Q67" s="31"/>
      <c r="R67" s="31"/>
      <c r="S67" s="31"/>
      <c r="T67" s="31">
        <v>0.17</v>
      </c>
      <c r="U67" s="31"/>
      <c r="V67" s="31"/>
      <c r="W67" s="31"/>
      <c r="X67" s="31">
        <v>0.16</v>
      </c>
      <c r="Y67" s="31"/>
      <c r="Z67" s="31"/>
      <c r="AA67" s="31"/>
      <c r="AB67" s="31">
        <v>0.17</v>
      </c>
      <c r="AC67" s="31"/>
      <c r="AD67" s="31"/>
      <c r="AE67" s="31"/>
      <c r="AF67" s="31">
        <v>0.17</v>
      </c>
      <c r="AG67" s="31"/>
      <c r="AH67" s="31">
        <f t="shared" si="0"/>
        <v>1</v>
      </c>
      <c r="AI67" s="62">
        <v>44929</v>
      </c>
      <c r="AJ67" s="62">
        <v>45290</v>
      </c>
      <c r="AK67" s="44" t="s">
        <v>192</v>
      </c>
      <c r="AL67" s="44" t="s">
        <v>697</v>
      </c>
      <c r="AM67" s="25" t="s">
        <v>182</v>
      </c>
      <c r="AN67" s="25" t="s">
        <v>183</v>
      </c>
      <c r="AO67" s="25" t="s">
        <v>184</v>
      </c>
      <c r="AP67" s="197"/>
    </row>
    <row r="68" spans="1:42" ht="75" hidden="1">
      <c r="A68" s="43" t="s">
        <v>40</v>
      </c>
      <c r="B68" s="60" t="s">
        <v>41</v>
      </c>
      <c r="C68" s="60">
        <v>528</v>
      </c>
      <c r="D68" s="60" t="s">
        <v>70</v>
      </c>
      <c r="E68" s="60" t="s">
        <v>70</v>
      </c>
      <c r="F68" s="44" t="s">
        <v>721</v>
      </c>
      <c r="G68" s="44" t="s">
        <v>193</v>
      </c>
      <c r="H68" s="31">
        <v>0.1</v>
      </c>
      <c r="I68" s="246"/>
      <c r="J68" s="31"/>
      <c r="K68" s="31"/>
      <c r="L68" s="31"/>
      <c r="M68" s="31"/>
      <c r="N68" s="31"/>
      <c r="O68" s="31"/>
      <c r="P68" s="31"/>
      <c r="Q68" s="31"/>
      <c r="R68" s="31"/>
      <c r="S68" s="31"/>
      <c r="T68" s="31"/>
      <c r="U68" s="31"/>
      <c r="V68" s="31"/>
      <c r="W68" s="31"/>
      <c r="X68" s="31"/>
      <c r="Y68" s="31"/>
      <c r="Z68" s="31"/>
      <c r="AA68" s="31"/>
      <c r="AB68" s="31"/>
      <c r="AC68" s="31"/>
      <c r="AD68" s="31">
        <v>1</v>
      </c>
      <c r="AE68" s="31"/>
      <c r="AF68" s="31"/>
      <c r="AG68" s="31"/>
      <c r="AH68" s="31">
        <f t="shared" si="0"/>
        <v>1</v>
      </c>
      <c r="AI68" s="62">
        <v>45231</v>
      </c>
      <c r="AJ68" s="62">
        <v>45260</v>
      </c>
      <c r="AK68" s="44" t="s">
        <v>655</v>
      </c>
      <c r="AL68" s="44" t="s">
        <v>697</v>
      </c>
      <c r="AM68" s="25" t="s">
        <v>182</v>
      </c>
      <c r="AN68" s="25" t="s">
        <v>183</v>
      </c>
      <c r="AO68" s="25" t="s">
        <v>184</v>
      </c>
      <c r="AP68" s="197"/>
    </row>
    <row r="69" spans="1:42" ht="75" hidden="1">
      <c r="A69" s="43" t="s">
        <v>40</v>
      </c>
      <c r="B69" s="60" t="s">
        <v>41</v>
      </c>
      <c r="C69" s="60">
        <v>528</v>
      </c>
      <c r="D69" s="60" t="s">
        <v>70</v>
      </c>
      <c r="E69" s="60" t="s">
        <v>70</v>
      </c>
      <c r="F69" s="44" t="s">
        <v>721</v>
      </c>
      <c r="G69" s="44" t="s">
        <v>194</v>
      </c>
      <c r="H69" s="31">
        <v>0.1</v>
      </c>
      <c r="I69" s="246"/>
      <c r="J69" s="31"/>
      <c r="K69" s="31"/>
      <c r="L69" s="31"/>
      <c r="M69" s="31"/>
      <c r="N69" s="31">
        <v>0.5</v>
      </c>
      <c r="O69" s="31"/>
      <c r="P69" s="31"/>
      <c r="Q69" s="31"/>
      <c r="R69" s="31"/>
      <c r="S69" s="31"/>
      <c r="T69" s="31"/>
      <c r="U69" s="31"/>
      <c r="V69" s="31"/>
      <c r="W69" s="31"/>
      <c r="X69" s="31"/>
      <c r="Y69" s="31"/>
      <c r="Z69" s="31">
        <v>0.5</v>
      </c>
      <c r="AA69" s="31"/>
      <c r="AB69" s="31"/>
      <c r="AC69" s="31"/>
      <c r="AD69" s="31"/>
      <c r="AE69" s="31"/>
      <c r="AF69" s="31"/>
      <c r="AG69" s="31"/>
      <c r="AH69" s="31">
        <f t="shared" si="0"/>
        <v>1</v>
      </c>
      <c r="AI69" s="62">
        <v>44986</v>
      </c>
      <c r="AJ69" s="62">
        <v>45229</v>
      </c>
      <c r="AK69" s="44" t="s">
        <v>195</v>
      </c>
      <c r="AL69" s="44" t="s">
        <v>697</v>
      </c>
      <c r="AM69" s="25" t="s">
        <v>182</v>
      </c>
      <c r="AN69" s="25" t="s">
        <v>183</v>
      </c>
      <c r="AO69" s="25" t="s">
        <v>184</v>
      </c>
      <c r="AP69" s="197"/>
    </row>
    <row r="70" spans="1:42" ht="90" hidden="1">
      <c r="A70" s="43" t="s">
        <v>40</v>
      </c>
      <c r="B70" s="60" t="s">
        <v>41</v>
      </c>
      <c r="C70" s="60">
        <v>528</v>
      </c>
      <c r="D70" s="60">
        <v>1</v>
      </c>
      <c r="E70" s="60" t="s">
        <v>70</v>
      </c>
      <c r="F70" s="43" t="s">
        <v>196</v>
      </c>
      <c r="G70" s="43" t="s">
        <v>197</v>
      </c>
      <c r="H70" s="63">
        <v>0.5</v>
      </c>
      <c r="I70" s="250">
        <v>1</v>
      </c>
      <c r="J70" s="63"/>
      <c r="K70" s="60"/>
      <c r="L70" s="63">
        <v>0.09</v>
      </c>
      <c r="M70" s="60"/>
      <c r="N70" s="63">
        <v>0.09</v>
      </c>
      <c r="O70" s="60"/>
      <c r="P70" s="63">
        <v>0.09</v>
      </c>
      <c r="Q70" s="60"/>
      <c r="R70" s="63">
        <v>0.09</v>
      </c>
      <c r="S70" s="60"/>
      <c r="T70" s="63">
        <v>0.09</v>
      </c>
      <c r="U70" s="60"/>
      <c r="V70" s="63">
        <v>0.09</v>
      </c>
      <c r="W70" s="60"/>
      <c r="X70" s="63">
        <v>0.09</v>
      </c>
      <c r="Y70" s="60"/>
      <c r="Z70" s="63">
        <v>0.1</v>
      </c>
      <c r="AA70" s="60"/>
      <c r="AB70" s="63">
        <v>0.09</v>
      </c>
      <c r="AC70" s="60"/>
      <c r="AD70" s="63">
        <v>0.09</v>
      </c>
      <c r="AE70" s="60"/>
      <c r="AF70" s="63">
        <v>0.09</v>
      </c>
      <c r="AG70" s="60"/>
      <c r="AH70" s="31">
        <f t="shared" si="0"/>
        <v>0.99999999999999978</v>
      </c>
      <c r="AI70" s="64">
        <v>44958</v>
      </c>
      <c r="AJ70" s="64">
        <v>45291</v>
      </c>
      <c r="AK70" s="43" t="s">
        <v>198</v>
      </c>
      <c r="AL70" s="43" t="s">
        <v>541</v>
      </c>
      <c r="AM70" s="43" t="s">
        <v>199</v>
      </c>
      <c r="AN70" s="43" t="s">
        <v>200</v>
      </c>
      <c r="AO70" s="43" t="s">
        <v>200</v>
      </c>
      <c r="AP70" s="197"/>
    </row>
    <row r="71" spans="1:42" ht="91.5" hidden="1" customHeight="1">
      <c r="A71" s="43" t="s">
        <v>40</v>
      </c>
      <c r="B71" s="60" t="s">
        <v>41</v>
      </c>
      <c r="C71" s="60">
        <v>528</v>
      </c>
      <c r="D71" s="60">
        <v>1</v>
      </c>
      <c r="E71" s="60" t="s">
        <v>70</v>
      </c>
      <c r="F71" s="43" t="s">
        <v>196</v>
      </c>
      <c r="G71" s="43" t="s">
        <v>201</v>
      </c>
      <c r="H71" s="63">
        <v>0.5</v>
      </c>
      <c r="I71" s="250"/>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44958</v>
      </c>
      <c r="AJ71" s="64">
        <v>45291</v>
      </c>
      <c r="AK71" s="43" t="s">
        <v>202</v>
      </c>
      <c r="AL71" s="43" t="s">
        <v>541</v>
      </c>
      <c r="AM71" s="43" t="s">
        <v>199</v>
      </c>
      <c r="AN71" s="43" t="s">
        <v>200</v>
      </c>
      <c r="AO71" s="43" t="s">
        <v>200</v>
      </c>
      <c r="AP71" s="197"/>
    </row>
    <row r="72" spans="1:42" ht="75" hidden="1">
      <c r="A72" s="43" t="s">
        <v>40</v>
      </c>
      <c r="B72" s="60" t="s">
        <v>203</v>
      </c>
      <c r="C72" s="60">
        <v>424</v>
      </c>
      <c r="D72" s="60" t="s">
        <v>70</v>
      </c>
      <c r="E72" s="60" t="s">
        <v>70</v>
      </c>
      <c r="F72" s="44" t="s">
        <v>204</v>
      </c>
      <c r="G72" s="43" t="s">
        <v>205</v>
      </c>
      <c r="H72" s="63">
        <v>0.16669999999999999</v>
      </c>
      <c r="I72" s="250">
        <f>+H72+H73+H74+H75+H76+H77</f>
        <v>0.99999999999999989</v>
      </c>
      <c r="J72" s="60"/>
      <c r="K72" s="60"/>
      <c r="L72" s="60"/>
      <c r="M72" s="60"/>
      <c r="N72" s="63">
        <v>0.3</v>
      </c>
      <c r="O72" s="60"/>
      <c r="P72" s="60"/>
      <c r="Q72" s="60"/>
      <c r="R72" s="60"/>
      <c r="S72" s="60"/>
      <c r="T72" s="63">
        <v>0.4</v>
      </c>
      <c r="U72" s="60"/>
      <c r="V72" s="60"/>
      <c r="W72" s="60"/>
      <c r="X72" s="60"/>
      <c r="Y72" s="60"/>
      <c r="Z72" s="63">
        <v>0.15</v>
      </c>
      <c r="AA72" s="60"/>
      <c r="AB72" s="60"/>
      <c r="AC72" s="60"/>
      <c r="AD72" s="60"/>
      <c r="AE72" s="60"/>
      <c r="AF72" s="63">
        <v>0.15</v>
      </c>
      <c r="AG72" s="60"/>
      <c r="AH72" s="31">
        <f t="shared" si="0"/>
        <v>1</v>
      </c>
      <c r="AI72" s="64">
        <v>44986</v>
      </c>
      <c r="AJ72" s="64">
        <v>45291</v>
      </c>
      <c r="AK72" s="43" t="s">
        <v>206</v>
      </c>
      <c r="AL72" s="43" t="s">
        <v>618</v>
      </c>
      <c r="AM72" s="43" t="s">
        <v>207</v>
      </c>
      <c r="AN72" s="43" t="s">
        <v>712</v>
      </c>
      <c r="AO72" s="43" t="s">
        <v>785</v>
      </c>
      <c r="AP72" s="197"/>
    </row>
    <row r="73" spans="1:42" ht="60" hidden="1">
      <c r="A73" s="43" t="s">
        <v>40</v>
      </c>
      <c r="B73" s="60" t="s">
        <v>203</v>
      </c>
      <c r="C73" s="60">
        <v>424</v>
      </c>
      <c r="D73" s="60" t="s">
        <v>70</v>
      </c>
      <c r="E73" s="60" t="s">
        <v>70</v>
      </c>
      <c r="F73" s="43" t="s">
        <v>204</v>
      </c>
      <c r="G73" s="43" t="s">
        <v>208</v>
      </c>
      <c r="H73" s="63">
        <v>0.1666</v>
      </c>
      <c r="I73" s="251"/>
      <c r="J73" s="60"/>
      <c r="K73" s="60"/>
      <c r="L73" s="60"/>
      <c r="M73" s="60"/>
      <c r="N73" s="63">
        <v>0.25</v>
      </c>
      <c r="O73" s="60"/>
      <c r="P73" s="60"/>
      <c r="Q73" s="60"/>
      <c r="R73" s="60"/>
      <c r="S73" s="60"/>
      <c r="T73" s="63">
        <v>0.25</v>
      </c>
      <c r="U73" s="60"/>
      <c r="V73" s="60"/>
      <c r="W73" s="60"/>
      <c r="X73" s="60"/>
      <c r="Y73" s="60"/>
      <c r="Z73" s="63">
        <v>0.25</v>
      </c>
      <c r="AA73" s="60"/>
      <c r="AB73" s="60"/>
      <c r="AC73" s="60"/>
      <c r="AD73" s="60"/>
      <c r="AE73" s="60"/>
      <c r="AF73" s="63">
        <v>0.25</v>
      </c>
      <c r="AG73" s="60"/>
      <c r="AH73" s="31">
        <f t="shared" si="0"/>
        <v>1</v>
      </c>
      <c r="AI73" s="64">
        <v>44986</v>
      </c>
      <c r="AJ73" s="64">
        <v>45291</v>
      </c>
      <c r="AK73" s="43" t="s">
        <v>209</v>
      </c>
      <c r="AL73" s="43" t="s">
        <v>618</v>
      </c>
      <c r="AM73" s="43" t="s">
        <v>207</v>
      </c>
      <c r="AN73" s="43" t="s">
        <v>712</v>
      </c>
      <c r="AO73" s="43" t="s">
        <v>785</v>
      </c>
      <c r="AP73" s="197"/>
    </row>
    <row r="74" spans="1:42" ht="60" hidden="1">
      <c r="A74" s="43" t="s">
        <v>40</v>
      </c>
      <c r="B74" s="60" t="s">
        <v>203</v>
      </c>
      <c r="C74" s="60">
        <v>424</v>
      </c>
      <c r="D74" s="60" t="s">
        <v>70</v>
      </c>
      <c r="E74" s="60" t="s">
        <v>70</v>
      </c>
      <c r="F74" s="43" t="s">
        <v>204</v>
      </c>
      <c r="G74" s="43" t="s">
        <v>747</v>
      </c>
      <c r="H74" s="63">
        <v>0.1666</v>
      </c>
      <c r="I74" s="251"/>
      <c r="J74" s="60"/>
      <c r="K74" s="60"/>
      <c r="L74" s="60"/>
      <c r="M74" s="60"/>
      <c r="N74" s="60"/>
      <c r="O74" s="60"/>
      <c r="P74" s="60"/>
      <c r="Q74" s="60"/>
      <c r="R74" s="60"/>
      <c r="S74" s="60"/>
      <c r="T74" s="60"/>
      <c r="U74" s="60"/>
      <c r="V74" s="63">
        <v>0.5</v>
      </c>
      <c r="W74" s="60"/>
      <c r="X74" s="60"/>
      <c r="Y74" s="60"/>
      <c r="Z74" s="60"/>
      <c r="AA74" s="60"/>
      <c r="AB74" s="60"/>
      <c r="AC74" s="60"/>
      <c r="AD74" s="63">
        <v>0.5</v>
      </c>
      <c r="AE74" s="60"/>
      <c r="AF74" s="60"/>
      <c r="AG74" s="60"/>
      <c r="AH74" s="31">
        <f t="shared" si="0"/>
        <v>1</v>
      </c>
      <c r="AI74" s="64">
        <v>45108</v>
      </c>
      <c r="AJ74" s="64">
        <v>45260</v>
      </c>
      <c r="AK74" s="43" t="s">
        <v>210</v>
      </c>
      <c r="AL74" s="43" t="s">
        <v>618</v>
      </c>
      <c r="AM74" s="43" t="s">
        <v>207</v>
      </c>
      <c r="AN74" s="43" t="s">
        <v>712</v>
      </c>
      <c r="AO74" s="43" t="s">
        <v>785</v>
      </c>
      <c r="AP74" s="197"/>
    </row>
    <row r="75" spans="1:42" ht="75" hidden="1">
      <c r="A75" s="43" t="s">
        <v>40</v>
      </c>
      <c r="B75" s="60" t="s">
        <v>203</v>
      </c>
      <c r="C75" s="60">
        <v>424</v>
      </c>
      <c r="D75" s="60" t="s">
        <v>70</v>
      </c>
      <c r="E75" s="60" t="s">
        <v>70</v>
      </c>
      <c r="F75" s="43" t="s">
        <v>204</v>
      </c>
      <c r="G75" s="43" t="s">
        <v>211</v>
      </c>
      <c r="H75" s="63">
        <v>0.16669999999999999</v>
      </c>
      <c r="I75" s="251"/>
      <c r="J75" s="60"/>
      <c r="K75" s="60"/>
      <c r="L75" s="60"/>
      <c r="M75" s="60"/>
      <c r="N75" s="60"/>
      <c r="O75" s="60"/>
      <c r="P75" s="60"/>
      <c r="Q75" s="60"/>
      <c r="R75" s="60"/>
      <c r="S75" s="60"/>
      <c r="T75" s="60"/>
      <c r="U75" s="60"/>
      <c r="V75" s="63">
        <v>0.3</v>
      </c>
      <c r="W75" s="60"/>
      <c r="X75" s="60"/>
      <c r="Y75" s="60"/>
      <c r="Z75" s="60"/>
      <c r="AA75" s="60"/>
      <c r="AB75" s="63">
        <v>0.7</v>
      </c>
      <c r="AC75" s="60"/>
      <c r="AD75" s="60"/>
      <c r="AE75" s="60"/>
      <c r="AF75" s="60"/>
      <c r="AG75" s="60"/>
      <c r="AH75" s="31">
        <f t="shared" si="0"/>
        <v>1</v>
      </c>
      <c r="AI75" s="64">
        <v>45108</v>
      </c>
      <c r="AJ75" s="64">
        <v>45229</v>
      </c>
      <c r="AK75" s="43" t="s">
        <v>212</v>
      </c>
      <c r="AL75" s="43" t="s">
        <v>618</v>
      </c>
      <c r="AM75" s="43" t="s">
        <v>207</v>
      </c>
      <c r="AN75" s="43" t="s">
        <v>712</v>
      </c>
      <c r="AO75" s="43" t="s">
        <v>785</v>
      </c>
      <c r="AP75" s="197"/>
    </row>
    <row r="76" spans="1:42" ht="90" hidden="1">
      <c r="A76" s="43" t="s">
        <v>40</v>
      </c>
      <c r="B76" s="60" t="s">
        <v>203</v>
      </c>
      <c r="C76" s="60">
        <v>424</v>
      </c>
      <c r="D76" s="60" t="s">
        <v>70</v>
      </c>
      <c r="E76" s="60" t="s">
        <v>70</v>
      </c>
      <c r="F76" s="43" t="s">
        <v>204</v>
      </c>
      <c r="G76" s="43" t="s">
        <v>213</v>
      </c>
      <c r="H76" s="63">
        <v>0.16669999999999999</v>
      </c>
      <c r="I76" s="251"/>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214</v>
      </c>
      <c r="AL76" s="43" t="s">
        <v>618</v>
      </c>
      <c r="AM76" s="43" t="s">
        <v>207</v>
      </c>
      <c r="AN76" s="43" t="s">
        <v>712</v>
      </c>
      <c r="AO76" s="43" t="s">
        <v>785</v>
      </c>
      <c r="AP76" s="197"/>
    </row>
    <row r="77" spans="1:42" ht="75" hidden="1">
      <c r="A77" s="43" t="s">
        <v>40</v>
      </c>
      <c r="B77" s="60" t="s">
        <v>203</v>
      </c>
      <c r="C77" s="60">
        <v>424</v>
      </c>
      <c r="D77" s="60" t="s">
        <v>70</v>
      </c>
      <c r="E77" s="60" t="s">
        <v>70</v>
      </c>
      <c r="F77" s="43" t="s">
        <v>204</v>
      </c>
      <c r="G77" s="43" t="s">
        <v>215</v>
      </c>
      <c r="H77" s="63">
        <v>0.16669999999999999</v>
      </c>
      <c r="I77" s="251"/>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0"/>
        <v>1</v>
      </c>
      <c r="AI77" s="64">
        <v>44986</v>
      </c>
      <c r="AJ77" s="64">
        <v>45291</v>
      </c>
      <c r="AK77" s="43" t="s">
        <v>216</v>
      </c>
      <c r="AL77" s="43" t="s">
        <v>618</v>
      </c>
      <c r="AM77" s="43" t="s">
        <v>207</v>
      </c>
      <c r="AN77" s="43" t="s">
        <v>712</v>
      </c>
      <c r="AO77" s="43" t="s">
        <v>785</v>
      </c>
      <c r="AP77" s="197"/>
    </row>
    <row r="78" spans="1:42" ht="90.75" hidden="1" customHeight="1">
      <c r="A78" s="43" t="s">
        <v>217</v>
      </c>
      <c r="B78" s="60" t="s">
        <v>218</v>
      </c>
      <c r="C78" s="60">
        <v>27</v>
      </c>
      <c r="D78" s="261">
        <v>0.2</v>
      </c>
      <c r="E78" s="264">
        <v>175000000</v>
      </c>
      <c r="F78" s="43" t="s">
        <v>656</v>
      </c>
      <c r="G78" s="43" t="s">
        <v>219</v>
      </c>
      <c r="H78" s="63">
        <v>0.18</v>
      </c>
      <c r="I78" s="250">
        <f>+H78+H79+H80+H81+H82+H83</f>
        <v>0.99999999999999989</v>
      </c>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ref="AH78:AH133" si="2">+J78+L78+N78+P78+R78+T78+V78+X78+Z78+AB78+AD78+AF78</f>
        <v>1.004</v>
      </c>
      <c r="AI78" s="64">
        <v>44958</v>
      </c>
      <c r="AJ78" s="64">
        <v>45260</v>
      </c>
      <c r="AK78" s="43" t="s">
        <v>220</v>
      </c>
      <c r="AL78" s="43" t="s">
        <v>221</v>
      </c>
      <c r="AM78" s="43" t="s">
        <v>222</v>
      </c>
      <c r="AN78" s="43" t="s">
        <v>748</v>
      </c>
      <c r="AO78" s="43" t="s">
        <v>223</v>
      </c>
      <c r="AP78" s="197"/>
    </row>
    <row r="79" spans="1:42" ht="135" hidden="1">
      <c r="A79" s="43" t="s">
        <v>217</v>
      </c>
      <c r="B79" s="60" t="s">
        <v>218</v>
      </c>
      <c r="C79" s="60">
        <v>27</v>
      </c>
      <c r="D79" s="262"/>
      <c r="E79" s="256"/>
      <c r="F79" s="43" t="s">
        <v>656</v>
      </c>
      <c r="G79" s="43" t="s">
        <v>224</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c r="AP79" s="197"/>
    </row>
    <row r="80" spans="1:42" ht="75" hidden="1">
      <c r="A80" s="43" t="s">
        <v>217</v>
      </c>
      <c r="B80" s="60" t="s">
        <v>218</v>
      </c>
      <c r="C80" s="60">
        <v>27</v>
      </c>
      <c r="D80" s="262"/>
      <c r="E80" s="256"/>
      <c r="F80" s="43" t="s">
        <v>656</v>
      </c>
      <c r="G80" s="43" t="s">
        <v>226</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2"/>
        <v>1.004</v>
      </c>
      <c r="AI80" s="64">
        <v>44958</v>
      </c>
      <c r="AJ80" s="64">
        <v>45260</v>
      </c>
      <c r="AK80" s="43" t="s">
        <v>227</v>
      </c>
      <c r="AL80" s="43" t="s">
        <v>221</v>
      </c>
      <c r="AM80" s="43" t="s">
        <v>222</v>
      </c>
      <c r="AN80" s="43" t="s">
        <v>748</v>
      </c>
      <c r="AO80" s="43" t="s">
        <v>223</v>
      </c>
      <c r="AP80" s="197"/>
    </row>
    <row r="81" spans="1:42" ht="75" hidden="1">
      <c r="A81" s="43" t="s">
        <v>217</v>
      </c>
      <c r="B81" s="60" t="s">
        <v>218</v>
      </c>
      <c r="C81" s="60">
        <v>27</v>
      </c>
      <c r="D81" s="262"/>
      <c r="E81" s="256"/>
      <c r="F81" s="43" t="s">
        <v>656</v>
      </c>
      <c r="G81" s="43" t="s">
        <v>228</v>
      </c>
      <c r="H81" s="63">
        <v>0.18</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225</v>
      </c>
      <c r="AL81" s="43" t="s">
        <v>221</v>
      </c>
      <c r="AM81" s="43" t="s">
        <v>222</v>
      </c>
      <c r="AN81" s="43" t="s">
        <v>748</v>
      </c>
      <c r="AO81" s="43" t="s">
        <v>223</v>
      </c>
      <c r="AP81" s="197"/>
    </row>
    <row r="82" spans="1:42" ht="75" hidden="1">
      <c r="A82" s="43" t="s">
        <v>217</v>
      </c>
      <c r="B82" s="60" t="s">
        <v>218</v>
      </c>
      <c r="C82" s="60">
        <v>27</v>
      </c>
      <c r="D82" s="262"/>
      <c r="E82" s="256"/>
      <c r="F82" s="43" t="s">
        <v>656</v>
      </c>
      <c r="G82" s="43" t="s">
        <v>229</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+J82+L82+N82+P82+R82+T82+V82+X82+Z82+AB82+AD82+AF82</f>
        <v>1.004</v>
      </c>
      <c r="AI82" s="64">
        <v>44958</v>
      </c>
      <c r="AJ82" s="64">
        <v>45260</v>
      </c>
      <c r="AK82" s="43" t="s">
        <v>230</v>
      </c>
      <c r="AL82" s="43" t="s">
        <v>221</v>
      </c>
      <c r="AM82" s="43" t="s">
        <v>222</v>
      </c>
      <c r="AN82" s="43" t="s">
        <v>748</v>
      </c>
      <c r="AO82" s="43" t="s">
        <v>223</v>
      </c>
      <c r="AP82" s="197"/>
    </row>
    <row r="83" spans="1:42" ht="75" hidden="1">
      <c r="A83" s="43" t="s">
        <v>217</v>
      </c>
      <c r="B83" s="60" t="s">
        <v>218</v>
      </c>
      <c r="C83" s="60">
        <v>27</v>
      </c>
      <c r="D83" s="263"/>
      <c r="E83" s="257"/>
      <c r="F83" s="43" t="s">
        <v>656</v>
      </c>
      <c r="G83" s="43" t="s">
        <v>231</v>
      </c>
      <c r="H83" s="63">
        <v>0.1</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232</v>
      </c>
      <c r="AL83" s="43" t="s">
        <v>221</v>
      </c>
      <c r="AM83" s="43" t="s">
        <v>222</v>
      </c>
      <c r="AN83" s="43" t="s">
        <v>748</v>
      </c>
      <c r="AO83" s="43" t="s">
        <v>223</v>
      </c>
      <c r="AP83" s="197"/>
    </row>
    <row r="84" spans="1:42" ht="75" hidden="1">
      <c r="A84" s="43" t="s">
        <v>217</v>
      </c>
      <c r="B84" s="60" t="s">
        <v>218</v>
      </c>
      <c r="C84" s="60">
        <v>27</v>
      </c>
      <c r="D84" s="60" t="s">
        <v>70</v>
      </c>
      <c r="E84" s="51" t="s">
        <v>70</v>
      </c>
      <c r="F84" s="43" t="s">
        <v>233</v>
      </c>
      <c r="G84" s="43" t="s">
        <v>234</v>
      </c>
      <c r="H84" s="63">
        <v>1</v>
      </c>
      <c r="I84" s="63">
        <f>+H84</f>
        <v>1</v>
      </c>
      <c r="J84" s="60"/>
      <c r="K84" s="60"/>
      <c r="L84" s="60"/>
      <c r="M84" s="60"/>
      <c r="N84" s="60"/>
      <c r="O84" s="60"/>
      <c r="P84" s="60"/>
      <c r="Q84" s="60"/>
      <c r="R84" s="60"/>
      <c r="S84" s="60"/>
      <c r="T84" s="60"/>
      <c r="U84" s="60"/>
      <c r="V84" s="33">
        <v>0.33329999999999999</v>
      </c>
      <c r="W84" s="60"/>
      <c r="X84" s="33">
        <v>0.33329999999999999</v>
      </c>
      <c r="Y84" s="60"/>
      <c r="Z84" s="33">
        <v>0.33329999999999999</v>
      </c>
      <c r="AA84" s="60"/>
      <c r="AB84" s="60"/>
      <c r="AC84" s="60"/>
      <c r="AD84" s="60"/>
      <c r="AE84" s="60"/>
      <c r="AF84" s="60"/>
      <c r="AG84" s="60"/>
      <c r="AH84" s="31">
        <f t="shared" si="2"/>
        <v>0.99990000000000001</v>
      </c>
      <c r="AI84" s="64">
        <v>45108</v>
      </c>
      <c r="AJ84" s="64">
        <v>45199</v>
      </c>
      <c r="AK84" s="43" t="s">
        <v>235</v>
      </c>
      <c r="AL84" s="43" t="s">
        <v>221</v>
      </c>
      <c r="AM84" s="43" t="s">
        <v>222</v>
      </c>
      <c r="AN84" s="43" t="s">
        <v>748</v>
      </c>
      <c r="AO84" s="43" t="s">
        <v>223</v>
      </c>
      <c r="AP84" s="197"/>
    </row>
    <row r="85" spans="1:42" ht="75" hidden="1">
      <c r="A85" s="43" t="s">
        <v>152</v>
      </c>
      <c r="B85" s="60" t="s">
        <v>153</v>
      </c>
      <c r="C85" s="60">
        <v>325</v>
      </c>
      <c r="D85" s="247">
        <v>37</v>
      </c>
      <c r="E85" s="252">
        <v>450125201</v>
      </c>
      <c r="F85" s="44" t="s">
        <v>236</v>
      </c>
      <c r="G85" s="44" t="s">
        <v>237</v>
      </c>
      <c r="H85" s="31">
        <v>0.2</v>
      </c>
      <c r="I85" s="246">
        <v>1</v>
      </c>
      <c r="J85" s="69"/>
      <c r="K85" s="69"/>
      <c r="L85" s="31">
        <v>1</v>
      </c>
      <c r="M85" s="69"/>
      <c r="N85" s="52"/>
      <c r="O85" s="69"/>
      <c r="P85" s="69"/>
      <c r="Q85" s="69"/>
      <c r="R85" s="69"/>
      <c r="S85" s="69"/>
      <c r="T85" s="69"/>
      <c r="U85" s="69"/>
      <c r="V85" s="69"/>
      <c r="W85" s="69"/>
      <c r="X85" s="69"/>
      <c r="Y85" s="69"/>
      <c r="Z85" s="69"/>
      <c r="AA85" s="69"/>
      <c r="AB85" s="69"/>
      <c r="AC85" s="69"/>
      <c r="AD85" s="69"/>
      <c r="AE85" s="69"/>
      <c r="AF85" s="69"/>
      <c r="AG85" s="69"/>
      <c r="AH85" s="31">
        <f t="shared" si="2"/>
        <v>1</v>
      </c>
      <c r="AI85" s="62">
        <v>44958</v>
      </c>
      <c r="AJ85" s="62">
        <v>44985</v>
      </c>
      <c r="AK85" s="44" t="s">
        <v>238</v>
      </c>
      <c r="AL85" s="44" t="s">
        <v>239</v>
      </c>
      <c r="AM85" s="44" t="s">
        <v>240</v>
      </c>
      <c r="AN85" s="43" t="s">
        <v>241</v>
      </c>
      <c r="AO85" s="43" t="s">
        <v>160</v>
      </c>
      <c r="AP85" s="197"/>
    </row>
    <row r="86" spans="1:42" ht="125.25" hidden="1" customHeight="1">
      <c r="A86" s="43" t="s">
        <v>152</v>
      </c>
      <c r="B86" s="60" t="s">
        <v>153</v>
      </c>
      <c r="C86" s="60">
        <v>325</v>
      </c>
      <c r="D86" s="248"/>
      <c r="E86" s="253"/>
      <c r="F86" s="44" t="s">
        <v>236</v>
      </c>
      <c r="G86" s="44" t="s">
        <v>242</v>
      </c>
      <c r="H86" s="31">
        <v>0.1</v>
      </c>
      <c r="I86" s="246"/>
      <c r="J86" s="60"/>
      <c r="K86" s="60"/>
      <c r="L86" s="60"/>
      <c r="M86" s="60"/>
      <c r="N86" s="31">
        <v>0.3</v>
      </c>
      <c r="O86" s="60"/>
      <c r="P86" s="31">
        <v>0.3</v>
      </c>
      <c r="Q86" s="60"/>
      <c r="R86" s="31">
        <v>0.4</v>
      </c>
      <c r="S86" s="60"/>
      <c r="T86" s="60"/>
      <c r="U86" s="60"/>
      <c r="V86" s="60"/>
      <c r="W86" s="60"/>
      <c r="X86" s="60"/>
      <c r="Y86" s="60"/>
      <c r="Z86" s="60"/>
      <c r="AA86" s="60"/>
      <c r="AB86" s="60"/>
      <c r="AC86" s="60"/>
      <c r="AD86" s="60"/>
      <c r="AE86" s="60"/>
      <c r="AF86" s="60"/>
      <c r="AG86" s="60"/>
      <c r="AH86" s="31">
        <f t="shared" si="2"/>
        <v>1</v>
      </c>
      <c r="AI86" s="62">
        <v>44986</v>
      </c>
      <c r="AJ86" s="62">
        <v>45077</v>
      </c>
      <c r="AK86" s="44" t="s">
        <v>243</v>
      </c>
      <c r="AL86" s="44" t="s">
        <v>239</v>
      </c>
      <c r="AM86" s="44" t="s">
        <v>240</v>
      </c>
      <c r="AN86" s="43" t="s">
        <v>241</v>
      </c>
      <c r="AO86" s="43" t="s">
        <v>160</v>
      </c>
      <c r="AP86" s="197"/>
    </row>
    <row r="87" spans="1:42" ht="75" hidden="1">
      <c r="A87" s="43" t="s">
        <v>152</v>
      </c>
      <c r="B87" s="60" t="s">
        <v>153</v>
      </c>
      <c r="C87" s="60">
        <v>325</v>
      </c>
      <c r="D87" s="248"/>
      <c r="E87" s="253"/>
      <c r="F87" s="44" t="s">
        <v>236</v>
      </c>
      <c r="G87" s="44" t="s">
        <v>244</v>
      </c>
      <c r="H87" s="31">
        <v>0.05</v>
      </c>
      <c r="I87" s="246"/>
      <c r="J87" s="60"/>
      <c r="K87" s="60"/>
      <c r="L87" s="31">
        <v>0.3</v>
      </c>
      <c r="M87" s="60"/>
      <c r="N87" s="31">
        <v>0.3</v>
      </c>
      <c r="O87" s="60"/>
      <c r="P87" s="31">
        <v>0.4</v>
      </c>
      <c r="Q87" s="60"/>
      <c r="R87" s="60"/>
      <c r="S87" s="60"/>
      <c r="T87" s="60"/>
      <c r="U87" s="60"/>
      <c r="V87" s="60"/>
      <c r="W87" s="60"/>
      <c r="X87" s="60"/>
      <c r="Y87" s="60"/>
      <c r="Z87" s="60"/>
      <c r="AA87" s="60"/>
      <c r="AB87" s="60"/>
      <c r="AC87" s="60"/>
      <c r="AD87" s="60"/>
      <c r="AE87" s="60"/>
      <c r="AF87" s="60"/>
      <c r="AG87" s="60"/>
      <c r="AH87" s="31">
        <f t="shared" si="2"/>
        <v>1</v>
      </c>
      <c r="AI87" s="62">
        <v>44958</v>
      </c>
      <c r="AJ87" s="62">
        <v>45046</v>
      </c>
      <c r="AK87" s="44" t="s">
        <v>245</v>
      </c>
      <c r="AL87" s="44" t="s">
        <v>239</v>
      </c>
      <c r="AM87" s="44" t="s">
        <v>240</v>
      </c>
      <c r="AN87" s="43" t="s">
        <v>241</v>
      </c>
      <c r="AO87" s="43" t="s">
        <v>160</v>
      </c>
      <c r="AP87" s="197"/>
    </row>
    <row r="88" spans="1:42" ht="75" hidden="1">
      <c r="A88" s="43" t="s">
        <v>152</v>
      </c>
      <c r="B88" s="60" t="s">
        <v>153</v>
      </c>
      <c r="C88" s="60">
        <v>325</v>
      </c>
      <c r="D88" s="248"/>
      <c r="E88" s="253"/>
      <c r="F88" s="44" t="s">
        <v>236</v>
      </c>
      <c r="G88" s="44" t="s">
        <v>246</v>
      </c>
      <c r="H88" s="31">
        <v>0.05</v>
      </c>
      <c r="I88" s="246"/>
      <c r="J88" s="60"/>
      <c r="K88" s="60"/>
      <c r="L88" s="60"/>
      <c r="M88" s="60"/>
      <c r="N88" s="60"/>
      <c r="O88" s="60"/>
      <c r="P88" s="60"/>
      <c r="Q88" s="60"/>
      <c r="R88" s="60"/>
      <c r="S88" s="60"/>
      <c r="T88" s="63">
        <v>0.5</v>
      </c>
      <c r="U88" s="60"/>
      <c r="V88" s="63">
        <v>0.5</v>
      </c>
      <c r="W88" s="60"/>
      <c r="X88" s="60"/>
      <c r="Y88" s="60"/>
      <c r="Z88" s="60"/>
      <c r="AA88" s="60"/>
      <c r="AB88" s="60"/>
      <c r="AC88" s="60"/>
      <c r="AD88" s="60"/>
      <c r="AE88" s="60"/>
      <c r="AF88" s="60"/>
      <c r="AG88" s="60"/>
      <c r="AH88" s="31">
        <f t="shared" si="2"/>
        <v>1</v>
      </c>
      <c r="AI88" s="62">
        <v>45078</v>
      </c>
      <c r="AJ88" s="62">
        <v>45138</v>
      </c>
      <c r="AK88" s="44" t="s">
        <v>247</v>
      </c>
      <c r="AL88" s="44" t="s">
        <v>239</v>
      </c>
      <c r="AM88" s="44" t="s">
        <v>240</v>
      </c>
      <c r="AN88" s="43" t="s">
        <v>241</v>
      </c>
      <c r="AO88" s="43" t="s">
        <v>160</v>
      </c>
      <c r="AP88" s="197"/>
    </row>
    <row r="89" spans="1:42" ht="75" hidden="1">
      <c r="A89" s="43" t="s">
        <v>152</v>
      </c>
      <c r="B89" s="60" t="s">
        <v>153</v>
      </c>
      <c r="C89" s="60">
        <v>325</v>
      </c>
      <c r="D89" s="248"/>
      <c r="E89" s="253"/>
      <c r="F89" s="44" t="s">
        <v>236</v>
      </c>
      <c r="G89" s="44" t="s">
        <v>248</v>
      </c>
      <c r="H89" s="31">
        <v>0.1</v>
      </c>
      <c r="I89" s="246"/>
      <c r="J89" s="60"/>
      <c r="K89" s="60"/>
      <c r="L89" s="60"/>
      <c r="M89" s="60"/>
      <c r="N89" s="60"/>
      <c r="O89" s="60"/>
      <c r="P89" s="60"/>
      <c r="Q89" s="60"/>
      <c r="R89" s="60"/>
      <c r="S89" s="60"/>
      <c r="T89" s="60"/>
      <c r="U89" s="60"/>
      <c r="V89" s="60"/>
      <c r="W89" s="60"/>
      <c r="X89" s="60"/>
      <c r="Y89" s="60"/>
      <c r="Z89" s="31">
        <v>0.3</v>
      </c>
      <c r="AA89" s="60"/>
      <c r="AB89" s="31">
        <v>0.3</v>
      </c>
      <c r="AC89" s="60"/>
      <c r="AD89" s="31">
        <v>0.4</v>
      </c>
      <c r="AE89" s="60"/>
      <c r="AF89" s="60"/>
      <c r="AG89" s="60"/>
      <c r="AH89" s="31">
        <f t="shared" si="2"/>
        <v>1</v>
      </c>
      <c r="AI89" s="62">
        <v>45170</v>
      </c>
      <c r="AJ89" s="62">
        <v>45260</v>
      </c>
      <c r="AK89" s="44" t="s">
        <v>249</v>
      </c>
      <c r="AL89" s="44" t="s">
        <v>239</v>
      </c>
      <c r="AM89" s="44" t="s">
        <v>240</v>
      </c>
      <c r="AN89" s="43" t="s">
        <v>241</v>
      </c>
      <c r="AO89" s="43" t="s">
        <v>160</v>
      </c>
      <c r="AP89" s="197"/>
    </row>
    <row r="90" spans="1:42" ht="75" hidden="1">
      <c r="A90" s="43" t="s">
        <v>152</v>
      </c>
      <c r="B90" s="60" t="s">
        <v>153</v>
      </c>
      <c r="C90" s="60">
        <v>325</v>
      </c>
      <c r="D90" s="248"/>
      <c r="E90" s="253"/>
      <c r="F90" s="44" t="s">
        <v>236</v>
      </c>
      <c r="G90" s="44" t="s">
        <v>250</v>
      </c>
      <c r="H90" s="31">
        <v>0.4</v>
      </c>
      <c r="I90" s="246"/>
      <c r="J90" s="60"/>
      <c r="K90" s="60"/>
      <c r="L90" s="60"/>
      <c r="M90" s="60"/>
      <c r="N90" s="60"/>
      <c r="O90" s="60"/>
      <c r="P90" s="60"/>
      <c r="Q90" s="60"/>
      <c r="R90" s="60"/>
      <c r="S90" s="60"/>
      <c r="T90" s="60"/>
      <c r="U90" s="60"/>
      <c r="V90" s="60"/>
      <c r="W90" s="60"/>
      <c r="X90" s="60"/>
      <c r="Y90" s="60"/>
      <c r="Z90" s="60"/>
      <c r="AA90" s="60"/>
      <c r="AB90" s="31">
        <v>0.3</v>
      </c>
      <c r="AC90" s="60"/>
      <c r="AD90" s="31">
        <v>0.3</v>
      </c>
      <c r="AE90" s="60"/>
      <c r="AF90" s="31">
        <v>0.4</v>
      </c>
      <c r="AG90" s="60"/>
      <c r="AH90" s="31">
        <f t="shared" si="2"/>
        <v>1</v>
      </c>
      <c r="AI90" s="62">
        <v>45200</v>
      </c>
      <c r="AJ90" s="62">
        <v>45290</v>
      </c>
      <c r="AK90" s="44" t="s">
        <v>251</v>
      </c>
      <c r="AL90" s="44" t="s">
        <v>239</v>
      </c>
      <c r="AM90" s="44" t="s">
        <v>240</v>
      </c>
      <c r="AN90" s="43" t="s">
        <v>241</v>
      </c>
      <c r="AO90" s="43" t="s">
        <v>160</v>
      </c>
      <c r="AP90" s="197"/>
    </row>
    <row r="91" spans="1:42" ht="75" hidden="1">
      <c r="A91" s="43" t="s">
        <v>152</v>
      </c>
      <c r="B91" s="60" t="s">
        <v>153</v>
      </c>
      <c r="C91" s="60">
        <v>325</v>
      </c>
      <c r="D91" s="249"/>
      <c r="E91" s="253"/>
      <c r="F91" s="44" t="s">
        <v>236</v>
      </c>
      <c r="G91" s="44" t="s">
        <v>252</v>
      </c>
      <c r="H91" s="31">
        <v>0.1</v>
      </c>
      <c r="I91" s="246"/>
      <c r="J91" s="60"/>
      <c r="K91" s="60"/>
      <c r="L91" s="60"/>
      <c r="M91" s="60"/>
      <c r="N91" s="60"/>
      <c r="O91" s="60"/>
      <c r="P91" s="60"/>
      <c r="Q91" s="60"/>
      <c r="R91" s="60"/>
      <c r="S91" s="60"/>
      <c r="T91" s="60"/>
      <c r="U91" s="60"/>
      <c r="V91" s="60"/>
      <c r="W91" s="60"/>
      <c r="X91" s="60"/>
      <c r="Y91" s="60"/>
      <c r="Z91" s="60"/>
      <c r="AA91" s="60"/>
      <c r="AB91" s="60"/>
      <c r="AC91" s="60"/>
      <c r="AD91" s="60"/>
      <c r="AE91" s="60"/>
      <c r="AF91" s="63">
        <v>1</v>
      </c>
      <c r="AG91" s="60"/>
      <c r="AH91" s="31">
        <f t="shared" si="2"/>
        <v>1</v>
      </c>
      <c r="AI91" s="62">
        <v>45261</v>
      </c>
      <c r="AJ91" s="62">
        <v>45290</v>
      </c>
      <c r="AK91" s="44" t="s">
        <v>253</v>
      </c>
      <c r="AL91" s="44" t="s">
        <v>239</v>
      </c>
      <c r="AM91" s="44" t="s">
        <v>240</v>
      </c>
      <c r="AN91" s="43" t="s">
        <v>241</v>
      </c>
      <c r="AO91" s="43" t="s">
        <v>160</v>
      </c>
      <c r="AP91" s="197"/>
    </row>
    <row r="92" spans="1:42" ht="75" hidden="1">
      <c r="A92" s="43" t="s">
        <v>152</v>
      </c>
      <c r="B92" s="60" t="s">
        <v>153</v>
      </c>
      <c r="C92" s="60">
        <v>328</v>
      </c>
      <c r="D92" s="247">
        <v>30</v>
      </c>
      <c r="E92" s="253"/>
      <c r="F92" s="44" t="s">
        <v>254</v>
      </c>
      <c r="G92" s="44" t="s">
        <v>255</v>
      </c>
      <c r="H92" s="31">
        <v>0.2</v>
      </c>
      <c r="I92" s="250">
        <v>1</v>
      </c>
      <c r="J92" s="60"/>
      <c r="K92" s="60"/>
      <c r="L92" s="60"/>
      <c r="M92" s="60"/>
      <c r="N92" s="63">
        <v>0.2</v>
      </c>
      <c r="O92" s="60"/>
      <c r="P92" s="63">
        <v>0.2</v>
      </c>
      <c r="Q92" s="60"/>
      <c r="R92" s="63">
        <v>0.2</v>
      </c>
      <c r="S92" s="60"/>
      <c r="T92" s="63">
        <v>0.1</v>
      </c>
      <c r="U92" s="60"/>
      <c r="V92" s="63">
        <v>0.1</v>
      </c>
      <c r="W92" s="60"/>
      <c r="X92" s="63">
        <v>0.1</v>
      </c>
      <c r="Y92" s="60"/>
      <c r="Z92" s="63">
        <v>0.1</v>
      </c>
      <c r="AA92" s="60"/>
      <c r="AB92" s="63"/>
      <c r="AC92" s="60"/>
      <c r="AD92" s="60"/>
      <c r="AE92" s="60"/>
      <c r="AF92" s="63"/>
      <c r="AG92" s="60"/>
      <c r="AH92" s="31">
        <f t="shared" si="2"/>
        <v>1</v>
      </c>
      <c r="AI92" s="62">
        <v>44986</v>
      </c>
      <c r="AJ92" s="62">
        <v>45199</v>
      </c>
      <c r="AK92" s="44" t="s">
        <v>256</v>
      </c>
      <c r="AL92" s="44" t="s">
        <v>239</v>
      </c>
      <c r="AM92" s="44" t="s">
        <v>240</v>
      </c>
      <c r="AN92" s="43" t="s">
        <v>241</v>
      </c>
      <c r="AO92" s="43" t="s">
        <v>160</v>
      </c>
      <c r="AP92" s="197"/>
    </row>
    <row r="93" spans="1:42" ht="75" hidden="1">
      <c r="A93" s="43" t="s">
        <v>152</v>
      </c>
      <c r="B93" s="60" t="s">
        <v>153</v>
      </c>
      <c r="C93" s="60">
        <v>328</v>
      </c>
      <c r="D93" s="248"/>
      <c r="E93" s="253"/>
      <c r="F93" s="44" t="s">
        <v>254</v>
      </c>
      <c r="G93" s="44" t="s">
        <v>257</v>
      </c>
      <c r="H93" s="31">
        <v>0.05</v>
      </c>
      <c r="I93" s="251"/>
      <c r="J93" s="60"/>
      <c r="K93" s="60"/>
      <c r="L93" s="60"/>
      <c r="M93" s="60"/>
      <c r="N93" s="60"/>
      <c r="O93" s="60"/>
      <c r="P93" s="63">
        <v>0.2</v>
      </c>
      <c r="Q93" s="60"/>
      <c r="R93" s="63">
        <v>0.2</v>
      </c>
      <c r="S93" s="60"/>
      <c r="T93" s="63">
        <v>0.2</v>
      </c>
      <c r="U93" s="60"/>
      <c r="V93" s="63">
        <v>0.1</v>
      </c>
      <c r="W93" s="60"/>
      <c r="X93" s="63">
        <v>0.1</v>
      </c>
      <c r="Y93" s="60"/>
      <c r="Z93" s="63">
        <v>0.1</v>
      </c>
      <c r="AA93" s="60"/>
      <c r="AB93" s="63">
        <v>0.1</v>
      </c>
      <c r="AC93" s="60"/>
      <c r="AD93" s="60"/>
      <c r="AE93" s="60"/>
      <c r="AF93" s="63"/>
      <c r="AG93" s="60"/>
      <c r="AH93" s="31">
        <f t="shared" si="2"/>
        <v>1</v>
      </c>
      <c r="AI93" s="62">
        <v>45017</v>
      </c>
      <c r="AJ93" s="62">
        <v>45230</v>
      </c>
      <c r="AK93" s="44" t="s">
        <v>258</v>
      </c>
      <c r="AL93" s="44" t="s">
        <v>239</v>
      </c>
      <c r="AM93" s="44" t="s">
        <v>240</v>
      </c>
      <c r="AN93" s="43" t="s">
        <v>241</v>
      </c>
      <c r="AO93" s="43" t="s">
        <v>160</v>
      </c>
      <c r="AP93" s="197"/>
    </row>
    <row r="94" spans="1:42" ht="75" hidden="1">
      <c r="A94" s="43" t="s">
        <v>152</v>
      </c>
      <c r="B94" s="60" t="s">
        <v>153</v>
      </c>
      <c r="C94" s="60">
        <v>328</v>
      </c>
      <c r="D94" s="248"/>
      <c r="E94" s="253"/>
      <c r="F94" s="44" t="s">
        <v>254</v>
      </c>
      <c r="G94" s="44" t="s">
        <v>259</v>
      </c>
      <c r="H94" s="31">
        <v>0.4</v>
      </c>
      <c r="I94" s="251"/>
      <c r="J94" s="60"/>
      <c r="K94" s="60"/>
      <c r="L94" s="60"/>
      <c r="M94" s="60"/>
      <c r="N94" s="63">
        <v>0.1</v>
      </c>
      <c r="O94" s="60"/>
      <c r="P94" s="63">
        <v>0.1</v>
      </c>
      <c r="Q94" s="60"/>
      <c r="R94" s="63">
        <v>0.1</v>
      </c>
      <c r="S94" s="60"/>
      <c r="T94" s="63">
        <v>0.1</v>
      </c>
      <c r="U94" s="60"/>
      <c r="V94" s="63">
        <v>0.1</v>
      </c>
      <c r="W94" s="60"/>
      <c r="X94" s="63">
        <v>0.1</v>
      </c>
      <c r="Y94" s="60"/>
      <c r="Z94" s="63">
        <v>0.1</v>
      </c>
      <c r="AA94" s="60"/>
      <c r="AB94" s="63">
        <v>0.1</v>
      </c>
      <c r="AC94" s="60"/>
      <c r="AD94" s="63">
        <v>0.1</v>
      </c>
      <c r="AE94" s="60"/>
      <c r="AF94" s="63">
        <v>0.1</v>
      </c>
      <c r="AG94" s="60"/>
      <c r="AH94" s="31">
        <f t="shared" si="2"/>
        <v>0.99999999999999989</v>
      </c>
      <c r="AI94" s="62">
        <v>44986</v>
      </c>
      <c r="AJ94" s="62">
        <v>45290</v>
      </c>
      <c r="AK94" s="44" t="s">
        <v>260</v>
      </c>
      <c r="AL94" s="44" t="s">
        <v>239</v>
      </c>
      <c r="AM94" s="44" t="s">
        <v>240</v>
      </c>
      <c r="AN94" s="43" t="s">
        <v>241</v>
      </c>
      <c r="AO94" s="43" t="s">
        <v>160</v>
      </c>
      <c r="AP94" s="197"/>
    </row>
    <row r="95" spans="1:42" ht="75" hidden="1">
      <c r="A95" s="43" t="s">
        <v>152</v>
      </c>
      <c r="B95" s="60" t="s">
        <v>153</v>
      </c>
      <c r="C95" s="60">
        <v>328</v>
      </c>
      <c r="D95" s="248"/>
      <c r="E95" s="253"/>
      <c r="F95" s="44" t="s">
        <v>254</v>
      </c>
      <c r="G95" s="44" t="s">
        <v>261</v>
      </c>
      <c r="H95" s="31">
        <v>0.3</v>
      </c>
      <c r="I95" s="251"/>
      <c r="J95" s="60"/>
      <c r="K95" s="60"/>
      <c r="L95" s="60"/>
      <c r="M95" s="60"/>
      <c r="N95" s="60"/>
      <c r="O95" s="60"/>
      <c r="P95" s="60"/>
      <c r="Q95" s="60"/>
      <c r="R95" s="60"/>
      <c r="S95" s="60"/>
      <c r="T95" s="63">
        <v>0.2</v>
      </c>
      <c r="U95" s="60"/>
      <c r="V95" s="63">
        <v>0.2</v>
      </c>
      <c r="W95" s="60"/>
      <c r="X95" s="63">
        <v>0.2</v>
      </c>
      <c r="Y95" s="60"/>
      <c r="Z95" s="63">
        <v>0.2</v>
      </c>
      <c r="AA95" s="60"/>
      <c r="AB95" s="63">
        <v>0.2</v>
      </c>
      <c r="AC95" s="60"/>
      <c r="AD95" s="60"/>
      <c r="AE95" s="60"/>
      <c r="AF95" s="63"/>
      <c r="AG95" s="60"/>
      <c r="AH95" s="31">
        <f t="shared" si="2"/>
        <v>1</v>
      </c>
      <c r="AI95" s="62">
        <v>45078</v>
      </c>
      <c r="AJ95" s="62">
        <v>45230</v>
      </c>
      <c r="AK95" s="44" t="s">
        <v>262</v>
      </c>
      <c r="AL95" s="44" t="s">
        <v>239</v>
      </c>
      <c r="AM95" s="44" t="s">
        <v>240</v>
      </c>
      <c r="AN95" s="43" t="s">
        <v>241</v>
      </c>
      <c r="AO95" s="43" t="s">
        <v>160</v>
      </c>
      <c r="AP95" s="197"/>
    </row>
    <row r="96" spans="1:42" ht="75" hidden="1">
      <c r="A96" s="43" t="s">
        <v>152</v>
      </c>
      <c r="B96" s="60" t="s">
        <v>153</v>
      </c>
      <c r="C96" s="60">
        <v>328</v>
      </c>
      <c r="D96" s="249"/>
      <c r="E96" s="254"/>
      <c r="F96" s="44" t="s">
        <v>254</v>
      </c>
      <c r="G96" s="44" t="s">
        <v>263</v>
      </c>
      <c r="H96" s="31">
        <v>0.05</v>
      </c>
      <c r="I96" s="251"/>
      <c r="J96" s="60"/>
      <c r="K96" s="60"/>
      <c r="L96" s="60"/>
      <c r="M96" s="60"/>
      <c r="N96" s="60"/>
      <c r="O96" s="60"/>
      <c r="P96" s="60"/>
      <c r="Q96" s="60"/>
      <c r="R96" s="60"/>
      <c r="S96" s="60"/>
      <c r="T96" s="60"/>
      <c r="U96" s="60"/>
      <c r="V96" s="60"/>
      <c r="W96" s="60"/>
      <c r="X96" s="60"/>
      <c r="Y96" s="60"/>
      <c r="Z96" s="60"/>
      <c r="AA96" s="60"/>
      <c r="AB96" s="60"/>
      <c r="AC96" s="60"/>
      <c r="AD96" s="63">
        <v>1</v>
      </c>
      <c r="AE96" s="60"/>
      <c r="AF96" s="63"/>
      <c r="AG96" s="60"/>
      <c r="AH96" s="31">
        <f t="shared" si="2"/>
        <v>1</v>
      </c>
      <c r="AI96" s="62">
        <v>45231</v>
      </c>
      <c r="AJ96" s="62">
        <v>45260</v>
      </c>
      <c r="AK96" s="44" t="s">
        <v>264</v>
      </c>
      <c r="AL96" s="44" t="s">
        <v>239</v>
      </c>
      <c r="AM96" s="44" t="s">
        <v>240</v>
      </c>
      <c r="AN96" s="43" t="s">
        <v>241</v>
      </c>
      <c r="AO96" s="43" t="s">
        <v>160</v>
      </c>
      <c r="AP96" s="197"/>
    </row>
    <row r="97" spans="1:42" ht="75" hidden="1">
      <c r="A97" s="43" t="s">
        <v>152</v>
      </c>
      <c r="B97" s="60" t="s">
        <v>153</v>
      </c>
      <c r="C97" s="60">
        <v>326</v>
      </c>
      <c r="D97" s="60" t="s">
        <v>70</v>
      </c>
      <c r="E97" s="60" t="s">
        <v>70</v>
      </c>
      <c r="F97" s="44" t="s">
        <v>265</v>
      </c>
      <c r="G97" s="44" t="s">
        <v>266</v>
      </c>
      <c r="H97" s="31">
        <v>0.11</v>
      </c>
      <c r="I97" s="250">
        <v>1</v>
      </c>
      <c r="J97" s="60"/>
      <c r="K97" s="60"/>
      <c r="L97" s="60"/>
      <c r="M97" s="60"/>
      <c r="N97" s="60"/>
      <c r="O97" s="60"/>
      <c r="P97" s="60"/>
      <c r="Q97" s="60"/>
      <c r="R97" s="63">
        <v>0.3</v>
      </c>
      <c r="S97" s="60"/>
      <c r="T97" s="60"/>
      <c r="U97" s="60"/>
      <c r="V97" s="60"/>
      <c r="W97" s="60"/>
      <c r="X97" s="60"/>
      <c r="Y97" s="60"/>
      <c r="Z97" s="63">
        <v>0.3</v>
      </c>
      <c r="AA97" s="60"/>
      <c r="AB97" s="60"/>
      <c r="AC97" s="60"/>
      <c r="AD97" s="60"/>
      <c r="AE97" s="60"/>
      <c r="AF97" s="63">
        <v>0.4</v>
      </c>
      <c r="AG97" s="60"/>
      <c r="AH97" s="31">
        <f t="shared" si="2"/>
        <v>1</v>
      </c>
      <c r="AI97" s="62">
        <v>45047</v>
      </c>
      <c r="AJ97" s="62">
        <v>45290</v>
      </c>
      <c r="AK97" s="44" t="s">
        <v>267</v>
      </c>
      <c r="AL97" s="44" t="s">
        <v>239</v>
      </c>
      <c r="AM97" s="44" t="s">
        <v>240</v>
      </c>
      <c r="AN97" s="43" t="s">
        <v>241</v>
      </c>
      <c r="AO97" s="25" t="s">
        <v>785</v>
      </c>
      <c r="AP97" s="197"/>
    </row>
    <row r="98" spans="1:42" ht="75" hidden="1">
      <c r="A98" s="43" t="s">
        <v>152</v>
      </c>
      <c r="B98" s="60" t="s">
        <v>153</v>
      </c>
      <c r="C98" s="60">
        <v>326</v>
      </c>
      <c r="D98" s="60" t="s">
        <v>70</v>
      </c>
      <c r="E98" s="60" t="s">
        <v>70</v>
      </c>
      <c r="F98" s="44" t="s">
        <v>265</v>
      </c>
      <c r="G98" s="44" t="s">
        <v>268</v>
      </c>
      <c r="H98" s="31">
        <v>0.11</v>
      </c>
      <c r="I98" s="251"/>
      <c r="J98" s="31"/>
      <c r="K98" s="31"/>
      <c r="L98" s="31"/>
      <c r="M98" s="31"/>
      <c r="N98" s="31">
        <v>0.25</v>
      </c>
      <c r="O98" s="31"/>
      <c r="P98" s="31"/>
      <c r="Q98" s="31"/>
      <c r="R98" s="31"/>
      <c r="S98" s="31"/>
      <c r="T98" s="31">
        <v>0.25</v>
      </c>
      <c r="U98" s="31"/>
      <c r="V98" s="31"/>
      <c r="W98" s="31"/>
      <c r="X98" s="31"/>
      <c r="Y98" s="31"/>
      <c r="Z98" s="31">
        <v>0.25</v>
      </c>
      <c r="AA98" s="31"/>
      <c r="AB98" s="31"/>
      <c r="AC98" s="31"/>
      <c r="AD98" s="31"/>
      <c r="AE98" s="31"/>
      <c r="AF98" s="31">
        <v>0.25</v>
      </c>
      <c r="AG98" s="60"/>
      <c r="AH98" s="31">
        <f t="shared" si="2"/>
        <v>1</v>
      </c>
      <c r="AI98" s="62">
        <v>44986</v>
      </c>
      <c r="AJ98" s="62">
        <v>45290</v>
      </c>
      <c r="AK98" s="44" t="s">
        <v>269</v>
      </c>
      <c r="AL98" s="44" t="s">
        <v>239</v>
      </c>
      <c r="AM98" s="44" t="s">
        <v>240</v>
      </c>
      <c r="AN98" s="43" t="s">
        <v>241</v>
      </c>
      <c r="AO98" s="25" t="s">
        <v>785</v>
      </c>
      <c r="AP98" s="197"/>
    </row>
    <row r="99" spans="1:42" ht="75" hidden="1">
      <c r="A99" s="43" t="s">
        <v>152</v>
      </c>
      <c r="B99" s="60" t="s">
        <v>153</v>
      </c>
      <c r="C99" s="60">
        <v>326</v>
      </c>
      <c r="D99" s="60" t="s">
        <v>70</v>
      </c>
      <c r="E99" s="60" t="s">
        <v>70</v>
      </c>
      <c r="F99" s="44" t="s">
        <v>265</v>
      </c>
      <c r="G99" s="44" t="s">
        <v>270</v>
      </c>
      <c r="H99" s="31">
        <v>0.11</v>
      </c>
      <c r="I99" s="251"/>
      <c r="J99" s="31">
        <v>8.3000000000000004E-2</v>
      </c>
      <c r="K99" s="31"/>
      <c r="L99" s="31">
        <v>8.3000000000000004E-2</v>
      </c>
      <c r="M99" s="31"/>
      <c r="N99" s="31">
        <v>8.3000000000000004E-2</v>
      </c>
      <c r="O99" s="31"/>
      <c r="P99" s="31">
        <v>8.3000000000000004E-2</v>
      </c>
      <c r="Q99" s="31"/>
      <c r="R99" s="31">
        <v>8.3000000000000004E-2</v>
      </c>
      <c r="S99" s="31"/>
      <c r="T99" s="31">
        <v>8.3000000000000004E-2</v>
      </c>
      <c r="U99" s="31"/>
      <c r="V99" s="31">
        <v>8.3000000000000004E-2</v>
      </c>
      <c r="W99" s="31"/>
      <c r="X99" s="31">
        <v>8.3000000000000004E-2</v>
      </c>
      <c r="Y99" s="31"/>
      <c r="Z99" s="31">
        <v>8.3000000000000004E-2</v>
      </c>
      <c r="AA99" s="31"/>
      <c r="AB99" s="31">
        <v>8.3000000000000004E-2</v>
      </c>
      <c r="AC99" s="31"/>
      <c r="AD99" s="31">
        <v>8.3000000000000004E-2</v>
      </c>
      <c r="AE99" s="31"/>
      <c r="AF99" s="31">
        <v>8.3000000000000004E-2</v>
      </c>
      <c r="AG99" s="60"/>
      <c r="AH99" s="31">
        <f t="shared" si="2"/>
        <v>0.99599999999999989</v>
      </c>
      <c r="AI99" s="62">
        <v>44927</v>
      </c>
      <c r="AJ99" s="62">
        <v>45290</v>
      </c>
      <c r="AK99" s="44" t="s">
        <v>271</v>
      </c>
      <c r="AL99" s="44" t="s">
        <v>239</v>
      </c>
      <c r="AM99" s="44" t="s">
        <v>240</v>
      </c>
      <c r="AN99" s="43" t="s">
        <v>241</v>
      </c>
      <c r="AO99" s="25" t="s">
        <v>785</v>
      </c>
      <c r="AP99" s="197"/>
    </row>
    <row r="100" spans="1:42" ht="75" hidden="1">
      <c r="A100" s="43" t="s">
        <v>152</v>
      </c>
      <c r="B100" s="60" t="s">
        <v>153</v>
      </c>
      <c r="C100" s="60">
        <v>326</v>
      </c>
      <c r="D100" s="60" t="s">
        <v>70</v>
      </c>
      <c r="E100" s="60" t="s">
        <v>70</v>
      </c>
      <c r="F100" s="44" t="s">
        <v>265</v>
      </c>
      <c r="G100" s="44" t="s">
        <v>272</v>
      </c>
      <c r="H100" s="31">
        <v>0.12</v>
      </c>
      <c r="I100" s="251"/>
      <c r="J100" s="60"/>
      <c r="K100" s="60"/>
      <c r="L100" s="60"/>
      <c r="M100" s="60"/>
      <c r="N100" s="63">
        <v>0.25</v>
      </c>
      <c r="O100" s="60"/>
      <c r="P100" s="60"/>
      <c r="Q100" s="60"/>
      <c r="R100" s="60"/>
      <c r="S100" s="60"/>
      <c r="T100" s="63">
        <v>0.25</v>
      </c>
      <c r="U100" s="60"/>
      <c r="V100" s="60"/>
      <c r="W100" s="60"/>
      <c r="X100" s="60"/>
      <c r="Y100" s="60"/>
      <c r="Z100" s="63">
        <v>0.25</v>
      </c>
      <c r="AA100" s="60"/>
      <c r="AB100" s="60"/>
      <c r="AC100" s="60"/>
      <c r="AD100" s="60"/>
      <c r="AE100" s="60"/>
      <c r="AF100" s="63">
        <v>0.25</v>
      </c>
      <c r="AG100" s="60"/>
      <c r="AH100" s="31">
        <f t="shared" si="2"/>
        <v>1</v>
      </c>
      <c r="AI100" s="62">
        <v>44986</v>
      </c>
      <c r="AJ100" s="62">
        <v>45290</v>
      </c>
      <c r="AK100" s="44" t="s">
        <v>273</v>
      </c>
      <c r="AL100" s="44" t="s">
        <v>239</v>
      </c>
      <c r="AM100" s="44" t="s">
        <v>240</v>
      </c>
      <c r="AN100" s="43" t="s">
        <v>241</v>
      </c>
      <c r="AO100" s="25" t="s">
        <v>785</v>
      </c>
      <c r="AP100" s="197"/>
    </row>
    <row r="101" spans="1:42" ht="75" hidden="1">
      <c r="A101" s="43" t="s">
        <v>152</v>
      </c>
      <c r="B101" s="60" t="s">
        <v>153</v>
      </c>
      <c r="C101" s="60">
        <v>326</v>
      </c>
      <c r="D101" s="60" t="s">
        <v>70</v>
      </c>
      <c r="E101" s="60" t="s">
        <v>70</v>
      </c>
      <c r="F101" s="44" t="s">
        <v>265</v>
      </c>
      <c r="G101" s="44" t="s">
        <v>274</v>
      </c>
      <c r="H101" s="31">
        <v>0.11</v>
      </c>
      <c r="I101" s="251"/>
      <c r="J101" s="60"/>
      <c r="K101" s="60"/>
      <c r="L101" s="60"/>
      <c r="M101" s="60"/>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60"/>
      <c r="AH101" s="31">
        <f t="shared" si="2"/>
        <v>0.99999999999999989</v>
      </c>
      <c r="AI101" s="62">
        <v>44986</v>
      </c>
      <c r="AJ101" s="62">
        <v>45290</v>
      </c>
      <c r="AK101" s="44" t="s">
        <v>275</v>
      </c>
      <c r="AL101" s="44" t="s">
        <v>239</v>
      </c>
      <c r="AM101" s="44" t="s">
        <v>240</v>
      </c>
      <c r="AN101" s="43" t="s">
        <v>241</v>
      </c>
      <c r="AO101" s="25" t="s">
        <v>785</v>
      </c>
      <c r="AP101" s="197"/>
    </row>
    <row r="102" spans="1:42" ht="90" hidden="1">
      <c r="A102" s="43" t="s">
        <v>152</v>
      </c>
      <c r="B102" s="60" t="s">
        <v>153</v>
      </c>
      <c r="C102" s="60">
        <v>326</v>
      </c>
      <c r="D102" s="60" t="s">
        <v>70</v>
      </c>
      <c r="E102" s="60" t="s">
        <v>70</v>
      </c>
      <c r="F102" s="44" t="s">
        <v>265</v>
      </c>
      <c r="G102" s="44" t="s">
        <v>276</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277</v>
      </c>
      <c r="AL102" s="44" t="s">
        <v>239</v>
      </c>
      <c r="AM102" s="44" t="s">
        <v>240</v>
      </c>
      <c r="AN102" s="43" t="s">
        <v>241</v>
      </c>
      <c r="AO102" s="25" t="s">
        <v>785</v>
      </c>
      <c r="AP102" s="197"/>
    </row>
    <row r="103" spans="1:42" ht="75" hidden="1">
      <c r="A103" s="43" t="s">
        <v>152</v>
      </c>
      <c r="B103" s="60" t="s">
        <v>153</v>
      </c>
      <c r="C103" s="60">
        <v>326</v>
      </c>
      <c r="D103" s="60" t="s">
        <v>70</v>
      </c>
      <c r="E103" s="60" t="s">
        <v>70</v>
      </c>
      <c r="F103" s="44" t="s">
        <v>265</v>
      </c>
      <c r="G103" s="44" t="s">
        <v>278</v>
      </c>
      <c r="H103" s="31">
        <v>0.11</v>
      </c>
      <c r="I103" s="251"/>
      <c r="J103" s="60"/>
      <c r="K103" s="60"/>
      <c r="L103" s="60"/>
      <c r="M103" s="60"/>
      <c r="N103" s="60"/>
      <c r="O103" s="60"/>
      <c r="P103" s="60"/>
      <c r="Q103" s="60"/>
      <c r="R103" s="63">
        <v>0.3</v>
      </c>
      <c r="S103" s="60"/>
      <c r="T103" s="60"/>
      <c r="U103" s="60"/>
      <c r="V103" s="60"/>
      <c r="W103" s="60"/>
      <c r="X103" s="60"/>
      <c r="Y103" s="60"/>
      <c r="Z103" s="63">
        <v>0.3</v>
      </c>
      <c r="AA103" s="60"/>
      <c r="AB103" s="60"/>
      <c r="AC103" s="60"/>
      <c r="AD103" s="60"/>
      <c r="AE103" s="60"/>
      <c r="AF103" s="63">
        <v>0.4</v>
      </c>
      <c r="AG103" s="60"/>
      <c r="AH103" s="31">
        <f t="shared" si="2"/>
        <v>1</v>
      </c>
      <c r="AI103" s="62">
        <v>45047</v>
      </c>
      <c r="AJ103" s="62">
        <v>45290</v>
      </c>
      <c r="AK103" s="44" t="s">
        <v>279</v>
      </c>
      <c r="AL103" s="44" t="s">
        <v>239</v>
      </c>
      <c r="AM103" s="44" t="s">
        <v>240</v>
      </c>
      <c r="AN103" s="43" t="s">
        <v>241</v>
      </c>
      <c r="AO103" s="25" t="s">
        <v>785</v>
      </c>
      <c r="AP103" s="197"/>
    </row>
    <row r="104" spans="1:42" ht="90" hidden="1">
      <c r="A104" s="43" t="s">
        <v>152</v>
      </c>
      <c r="B104" s="60" t="s">
        <v>153</v>
      </c>
      <c r="C104" s="60">
        <v>326</v>
      </c>
      <c r="D104" s="60" t="s">
        <v>70</v>
      </c>
      <c r="E104" s="60" t="s">
        <v>70</v>
      </c>
      <c r="F104" s="44" t="s">
        <v>265</v>
      </c>
      <c r="G104" s="44" t="s">
        <v>280</v>
      </c>
      <c r="H104" s="31">
        <v>0.11</v>
      </c>
      <c r="I104" s="251"/>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281</v>
      </c>
      <c r="AL104" s="44" t="s">
        <v>239</v>
      </c>
      <c r="AM104" s="44" t="s">
        <v>240</v>
      </c>
      <c r="AN104" s="43" t="s">
        <v>241</v>
      </c>
      <c r="AO104" s="25" t="s">
        <v>785</v>
      </c>
      <c r="AP104" s="197"/>
    </row>
    <row r="105" spans="1:42" ht="75" hidden="1">
      <c r="A105" s="43" t="s">
        <v>152</v>
      </c>
      <c r="B105" s="60" t="s">
        <v>153</v>
      </c>
      <c r="C105" s="60">
        <v>326</v>
      </c>
      <c r="D105" s="60" t="s">
        <v>70</v>
      </c>
      <c r="E105" s="60" t="s">
        <v>70</v>
      </c>
      <c r="F105" s="44" t="s">
        <v>265</v>
      </c>
      <c r="G105" s="44" t="s">
        <v>282</v>
      </c>
      <c r="H105" s="31">
        <v>0.11</v>
      </c>
      <c r="I105" s="251"/>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3" t="s">
        <v>283</v>
      </c>
      <c r="AL105" s="44" t="s">
        <v>239</v>
      </c>
      <c r="AM105" s="44" t="s">
        <v>240</v>
      </c>
      <c r="AN105" s="43" t="s">
        <v>241</v>
      </c>
      <c r="AO105" s="25" t="s">
        <v>785</v>
      </c>
      <c r="AP105" s="197"/>
    </row>
    <row r="106" spans="1:42" ht="75" hidden="1">
      <c r="A106" s="43" t="s">
        <v>152</v>
      </c>
      <c r="B106" s="60" t="s">
        <v>153</v>
      </c>
      <c r="C106" s="60">
        <v>326</v>
      </c>
      <c r="D106" s="68">
        <v>1</v>
      </c>
      <c r="E106" s="258">
        <v>404990020</v>
      </c>
      <c r="F106" s="44" t="s">
        <v>284</v>
      </c>
      <c r="G106" s="44" t="s">
        <v>285</v>
      </c>
      <c r="H106" s="63">
        <v>1</v>
      </c>
      <c r="I106" s="63">
        <v>1</v>
      </c>
      <c r="J106" s="60"/>
      <c r="K106" s="60"/>
      <c r="L106" s="63">
        <v>0.05</v>
      </c>
      <c r="M106" s="60"/>
      <c r="N106" s="63">
        <v>0.05</v>
      </c>
      <c r="O106" s="60"/>
      <c r="P106" s="63">
        <v>0.15</v>
      </c>
      <c r="Q106" s="60"/>
      <c r="R106" s="63">
        <v>0.15</v>
      </c>
      <c r="S106" s="60"/>
      <c r="T106" s="63">
        <v>0.2</v>
      </c>
      <c r="U106" s="60"/>
      <c r="V106" s="63">
        <v>0.2</v>
      </c>
      <c r="W106" s="60"/>
      <c r="X106" s="63">
        <v>0.2</v>
      </c>
      <c r="Y106" s="60"/>
      <c r="Z106" s="63"/>
      <c r="AA106" s="60"/>
      <c r="AB106" s="63"/>
      <c r="AC106" s="60"/>
      <c r="AD106" s="60"/>
      <c r="AE106" s="60"/>
      <c r="AF106" s="60"/>
      <c r="AG106" s="60"/>
      <c r="AH106" s="31">
        <f t="shared" si="2"/>
        <v>1</v>
      </c>
      <c r="AI106" s="62">
        <v>44958</v>
      </c>
      <c r="AJ106" s="62">
        <v>45168</v>
      </c>
      <c r="AK106" s="44" t="s">
        <v>286</v>
      </c>
      <c r="AL106" s="44" t="s">
        <v>287</v>
      </c>
      <c r="AM106" s="43" t="s">
        <v>708</v>
      </c>
      <c r="AN106" s="43" t="s">
        <v>708</v>
      </c>
      <c r="AO106" s="43" t="s">
        <v>160</v>
      </c>
      <c r="AP106" s="197"/>
    </row>
    <row r="107" spans="1:42" ht="180" hidden="1">
      <c r="A107" s="43" t="s">
        <v>152</v>
      </c>
      <c r="B107" s="60" t="s">
        <v>153</v>
      </c>
      <c r="C107" s="60">
        <v>326</v>
      </c>
      <c r="D107" s="68">
        <v>18</v>
      </c>
      <c r="E107" s="258"/>
      <c r="F107" s="44" t="s">
        <v>288</v>
      </c>
      <c r="G107" s="44" t="s">
        <v>812</v>
      </c>
      <c r="H107" s="63">
        <v>1</v>
      </c>
      <c r="I107" s="63">
        <v>1</v>
      </c>
      <c r="J107" s="63">
        <v>0.08</v>
      </c>
      <c r="K107" s="60"/>
      <c r="L107" s="63">
        <v>0.08</v>
      </c>
      <c r="M107" s="60"/>
      <c r="N107" s="63">
        <v>0.09</v>
      </c>
      <c r="O107" s="60"/>
      <c r="P107" s="63">
        <v>0.08</v>
      </c>
      <c r="Q107" s="60"/>
      <c r="R107" s="63">
        <v>0.08</v>
      </c>
      <c r="S107" s="60"/>
      <c r="T107" s="63">
        <v>0.09</v>
      </c>
      <c r="U107" s="60"/>
      <c r="V107" s="63">
        <v>0.08</v>
      </c>
      <c r="W107" s="60"/>
      <c r="X107" s="63">
        <v>0.08</v>
      </c>
      <c r="Y107" s="60"/>
      <c r="Z107" s="63">
        <v>0.09</v>
      </c>
      <c r="AA107" s="60"/>
      <c r="AB107" s="63">
        <v>0.08</v>
      </c>
      <c r="AC107" s="60"/>
      <c r="AD107" s="63">
        <v>0.08</v>
      </c>
      <c r="AE107" s="60"/>
      <c r="AF107" s="63">
        <v>0.09</v>
      </c>
      <c r="AG107" s="60"/>
      <c r="AH107" s="31">
        <f t="shared" si="2"/>
        <v>0.99999999999999978</v>
      </c>
      <c r="AI107" s="62">
        <v>44927</v>
      </c>
      <c r="AJ107" s="62">
        <v>45291</v>
      </c>
      <c r="AK107" s="43" t="s">
        <v>749</v>
      </c>
      <c r="AL107" s="44" t="s">
        <v>287</v>
      </c>
      <c r="AM107" s="43" t="s">
        <v>708</v>
      </c>
      <c r="AN107" s="43" t="s">
        <v>708</v>
      </c>
      <c r="AO107" s="43" t="s">
        <v>160</v>
      </c>
      <c r="AP107" s="197"/>
    </row>
    <row r="108" spans="1:42" ht="101.25" hidden="1" customHeight="1">
      <c r="A108" s="43" t="s">
        <v>40</v>
      </c>
      <c r="B108" s="60" t="s">
        <v>290</v>
      </c>
      <c r="C108" s="60">
        <v>550</v>
      </c>
      <c r="D108" s="259">
        <v>1</v>
      </c>
      <c r="E108" s="260">
        <v>241217000</v>
      </c>
      <c r="F108" s="44" t="s">
        <v>291</v>
      </c>
      <c r="G108" s="44" t="s">
        <v>292</v>
      </c>
      <c r="H108" s="63">
        <v>0.15</v>
      </c>
      <c r="I108" s="250">
        <f>+H108+H109+H110+H111</f>
        <v>1</v>
      </c>
      <c r="J108" s="60"/>
      <c r="K108" s="60"/>
      <c r="L108" s="63"/>
      <c r="M108" s="60"/>
      <c r="N108" s="63">
        <v>0.5</v>
      </c>
      <c r="O108" s="60"/>
      <c r="P108" s="63">
        <v>0.5</v>
      </c>
      <c r="Q108" s="60"/>
      <c r="R108" s="33"/>
      <c r="S108" s="60"/>
      <c r="T108" s="63"/>
      <c r="U108" s="60"/>
      <c r="V108" s="63"/>
      <c r="W108" s="60"/>
      <c r="X108" s="63"/>
      <c r="Y108" s="60"/>
      <c r="Z108" s="63"/>
      <c r="AA108" s="60"/>
      <c r="AB108" s="63"/>
      <c r="AC108" s="60"/>
      <c r="AD108" s="60"/>
      <c r="AE108" s="60"/>
      <c r="AF108" s="60"/>
      <c r="AG108" s="60"/>
      <c r="AH108" s="31">
        <f t="shared" si="2"/>
        <v>1</v>
      </c>
      <c r="AI108" s="62">
        <v>44986</v>
      </c>
      <c r="AJ108" s="62">
        <v>45046</v>
      </c>
      <c r="AK108" s="44" t="s">
        <v>293</v>
      </c>
      <c r="AL108" s="44" t="s">
        <v>287</v>
      </c>
      <c r="AM108" s="43" t="s">
        <v>708</v>
      </c>
      <c r="AN108" s="43" t="s">
        <v>708</v>
      </c>
      <c r="AO108" s="43" t="s">
        <v>160</v>
      </c>
      <c r="AP108" s="197"/>
    </row>
    <row r="109" spans="1:42" ht="102.75" hidden="1" customHeight="1">
      <c r="A109" s="43" t="s">
        <v>40</v>
      </c>
      <c r="B109" s="60" t="s">
        <v>290</v>
      </c>
      <c r="C109" s="60">
        <v>550</v>
      </c>
      <c r="D109" s="259"/>
      <c r="E109" s="260"/>
      <c r="F109" s="44" t="s">
        <v>291</v>
      </c>
      <c r="G109" s="44" t="s">
        <v>750</v>
      </c>
      <c r="H109" s="33">
        <v>0.45</v>
      </c>
      <c r="I109" s="250"/>
      <c r="J109" s="60"/>
      <c r="K109" s="60"/>
      <c r="L109" s="60"/>
      <c r="M109" s="60"/>
      <c r="N109" s="60"/>
      <c r="O109" s="60"/>
      <c r="P109" s="60"/>
      <c r="Q109" s="60"/>
      <c r="R109" s="63">
        <v>0.2</v>
      </c>
      <c r="S109" s="60"/>
      <c r="T109" s="63">
        <v>0.2</v>
      </c>
      <c r="U109" s="60"/>
      <c r="V109" s="63">
        <v>0.2</v>
      </c>
      <c r="W109" s="60"/>
      <c r="X109" s="63">
        <v>0.2</v>
      </c>
      <c r="Y109" s="60"/>
      <c r="Z109" s="63">
        <v>0.2</v>
      </c>
      <c r="AA109" s="60"/>
      <c r="AB109" s="60"/>
      <c r="AC109" s="60"/>
      <c r="AD109" s="33"/>
      <c r="AE109" s="60"/>
      <c r="AF109" s="60"/>
      <c r="AG109" s="60"/>
      <c r="AH109" s="31">
        <f t="shared" si="2"/>
        <v>1</v>
      </c>
      <c r="AI109" s="64">
        <v>45047</v>
      </c>
      <c r="AJ109" s="64">
        <v>45199</v>
      </c>
      <c r="AK109" s="44" t="s">
        <v>294</v>
      </c>
      <c r="AL109" s="44" t="s">
        <v>287</v>
      </c>
      <c r="AM109" s="43" t="s">
        <v>708</v>
      </c>
      <c r="AN109" s="43" t="s">
        <v>708</v>
      </c>
      <c r="AO109" s="43" t="s">
        <v>160</v>
      </c>
      <c r="AP109" s="197"/>
    </row>
    <row r="110" spans="1:42" ht="78.75" hidden="1" customHeight="1">
      <c r="A110" s="43" t="s">
        <v>40</v>
      </c>
      <c r="B110" s="60" t="s">
        <v>290</v>
      </c>
      <c r="C110" s="60">
        <v>550</v>
      </c>
      <c r="D110" s="259"/>
      <c r="E110" s="260"/>
      <c r="F110" s="44" t="s">
        <v>291</v>
      </c>
      <c r="G110" s="44" t="s">
        <v>295</v>
      </c>
      <c r="H110" s="33">
        <v>0.2</v>
      </c>
      <c r="I110" s="250"/>
      <c r="J110" s="60"/>
      <c r="K110" s="60"/>
      <c r="L110" s="60"/>
      <c r="M110" s="60"/>
      <c r="N110" s="33">
        <v>0.25</v>
      </c>
      <c r="O110" s="60"/>
      <c r="P110" s="60"/>
      <c r="Q110" s="60"/>
      <c r="R110" s="60"/>
      <c r="S110" s="60"/>
      <c r="T110" s="33">
        <v>0.25</v>
      </c>
      <c r="U110" s="33"/>
      <c r="V110" s="33"/>
      <c r="W110" s="33"/>
      <c r="X110" s="33"/>
      <c r="Y110" s="33"/>
      <c r="Z110" s="33">
        <v>0.25</v>
      </c>
      <c r="AA110" s="33"/>
      <c r="AB110" s="33"/>
      <c r="AC110" s="33"/>
      <c r="AD110" s="33"/>
      <c r="AE110" s="33"/>
      <c r="AF110" s="33">
        <v>0.25</v>
      </c>
      <c r="AG110" s="60"/>
      <c r="AH110" s="31">
        <f t="shared" si="2"/>
        <v>1</v>
      </c>
      <c r="AI110" s="64">
        <v>44986</v>
      </c>
      <c r="AJ110" s="64">
        <v>45290</v>
      </c>
      <c r="AK110" s="70" t="s">
        <v>296</v>
      </c>
      <c r="AL110" s="44" t="s">
        <v>287</v>
      </c>
      <c r="AM110" s="43" t="s">
        <v>708</v>
      </c>
      <c r="AN110" s="43" t="s">
        <v>708</v>
      </c>
      <c r="AO110" s="43" t="s">
        <v>160</v>
      </c>
      <c r="AP110" s="197"/>
    </row>
    <row r="111" spans="1:42" ht="75" hidden="1">
      <c r="A111" s="43" t="s">
        <v>40</v>
      </c>
      <c r="B111" s="60" t="s">
        <v>290</v>
      </c>
      <c r="C111" s="60">
        <v>550</v>
      </c>
      <c r="D111" s="259"/>
      <c r="E111" s="260"/>
      <c r="F111" s="44" t="s">
        <v>291</v>
      </c>
      <c r="G111" s="44" t="s">
        <v>297</v>
      </c>
      <c r="H111" s="33">
        <v>0.2</v>
      </c>
      <c r="I111" s="250"/>
      <c r="J111" s="60"/>
      <c r="K111" s="60"/>
      <c r="L111" s="60"/>
      <c r="M111" s="60"/>
      <c r="N111" s="60"/>
      <c r="O111" s="60"/>
      <c r="P111" s="60"/>
      <c r="Q111" s="60"/>
      <c r="R111" s="60"/>
      <c r="S111" s="60"/>
      <c r="T111" s="60"/>
      <c r="U111" s="60"/>
      <c r="V111" s="60"/>
      <c r="W111" s="60"/>
      <c r="X111" s="60"/>
      <c r="Y111" s="60"/>
      <c r="Z111" s="60"/>
      <c r="AA111" s="60"/>
      <c r="AB111" s="60"/>
      <c r="AC111" s="60"/>
      <c r="AD111" s="33">
        <v>1</v>
      </c>
      <c r="AE111" s="60"/>
      <c r="AF111" s="33"/>
      <c r="AG111" s="60"/>
      <c r="AH111" s="31">
        <f t="shared" si="2"/>
        <v>1</v>
      </c>
      <c r="AI111" s="64">
        <v>45231</v>
      </c>
      <c r="AJ111" s="64">
        <v>45260</v>
      </c>
      <c r="AK111" s="44" t="s">
        <v>298</v>
      </c>
      <c r="AL111" s="44" t="s">
        <v>287</v>
      </c>
      <c r="AM111" s="43" t="s">
        <v>708</v>
      </c>
      <c r="AN111" s="43" t="s">
        <v>708</v>
      </c>
      <c r="AO111" s="43" t="s">
        <v>160</v>
      </c>
      <c r="AP111" s="197"/>
    </row>
    <row r="112" spans="1:42" ht="156" hidden="1" customHeight="1">
      <c r="A112" s="43" t="s">
        <v>40</v>
      </c>
      <c r="B112" s="60" t="s">
        <v>290</v>
      </c>
      <c r="C112" s="60">
        <v>550</v>
      </c>
      <c r="D112" s="53" t="s">
        <v>70</v>
      </c>
      <c r="E112" s="53" t="s">
        <v>70</v>
      </c>
      <c r="F112" s="44" t="s">
        <v>299</v>
      </c>
      <c r="G112" s="44" t="s">
        <v>300</v>
      </c>
      <c r="H112" s="33">
        <v>1</v>
      </c>
      <c r="I112" s="33">
        <f>+H112</f>
        <v>1</v>
      </c>
      <c r="J112" s="60"/>
      <c r="K112" s="60"/>
      <c r="L112" s="60"/>
      <c r="M112" s="60"/>
      <c r="N112" s="60"/>
      <c r="O112" s="60"/>
      <c r="P112" s="63">
        <v>0.1</v>
      </c>
      <c r="Q112" s="60"/>
      <c r="R112" s="63">
        <v>0.1</v>
      </c>
      <c r="S112" s="33"/>
      <c r="T112" s="63">
        <v>0.1</v>
      </c>
      <c r="U112" s="33"/>
      <c r="V112" s="63">
        <v>0.1</v>
      </c>
      <c r="W112" s="33"/>
      <c r="X112" s="63">
        <v>0.1</v>
      </c>
      <c r="Y112" s="33"/>
      <c r="Z112" s="63">
        <v>0.1</v>
      </c>
      <c r="AA112" s="33"/>
      <c r="AB112" s="63">
        <v>0.1</v>
      </c>
      <c r="AC112" s="33"/>
      <c r="AD112" s="63">
        <v>0.3</v>
      </c>
      <c r="AE112" s="33"/>
      <c r="AF112" s="63"/>
      <c r="AG112" s="60"/>
      <c r="AH112" s="31">
        <f t="shared" si="2"/>
        <v>1</v>
      </c>
      <c r="AI112" s="64">
        <v>45017</v>
      </c>
      <c r="AJ112" s="64">
        <v>45260</v>
      </c>
      <c r="AK112" s="44" t="s">
        <v>670</v>
      </c>
      <c r="AL112" s="44" t="s">
        <v>287</v>
      </c>
      <c r="AM112" s="43" t="s">
        <v>708</v>
      </c>
      <c r="AN112" s="43" t="s">
        <v>708</v>
      </c>
      <c r="AO112" s="43" t="s">
        <v>160</v>
      </c>
      <c r="AP112" s="197"/>
    </row>
    <row r="113" spans="1:42" ht="105.75" hidden="1">
      <c r="A113" s="43" t="s">
        <v>152</v>
      </c>
      <c r="B113" s="60" t="s">
        <v>153</v>
      </c>
      <c r="C113" s="60">
        <v>329</v>
      </c>
      <c r="D113" s="247">
        <v>1</v>
      </c>
      <c r="E113" s="255">
        <v>1231006490</v>
      </c>
      <c r="F113" s="44" t="s">
        <v>301</v>
      </c>
      <c r="G113" s="44" t="s">
        <v>302</v>
      </c>
      <c r="H113" s="63">
        <v>0.3</v>
      </c>
      <c r="I113" s="246">
        <f>+H113+H114+H115</f>
        <v>1</v>
      </c>
      <c r="J113" s="33"/>
      <c r="K113" s="33"/>
      <c r="L113" s="33">
        <v>0.05</v>
      </c>
      <c r="M113" s="33"/>
      <c r="N113" s="33">
        <v>0.05</v>
      </c>
      <c r="O113" s="33"/>
      <c r="P113" s="33">
        <v>0.05</v>
      </c>
      <c r="Q113" s="33"/>
      <c r="R113" s="33">
        <v>0.15</v>
      </c>
      <c r="S113" s="33"/>
      <c r="T113" s="33">
        <v>0.05</v>
      </c>
      <c r="U113" s="33"/>
      <c r="V113" s="33">
        <v>0.05</v>
      </c>
      <c r="W113" s="33"/>
      <c r="X113" s="33">
        <v>0.15</v>
      </c>
      <c r="Y113" s="33"/>
      <c r="Z113" s="33">
        <v>0.15</v>
      </c>
      <c r="AA113" s="33"/>
      <c r="AB113" s="33">
        <v>0.05</v>
      </c>
      <c r="AC113" s="33"/>
      <c r="AD113" s="33">
        <v>0.05</v>
      </c>
      <c r="AE113" s="33"/>
      <c r="AF113" s="33">
        <v>0.2</v>
      </c>
      <c r="AG113" s="33"/>
      <c r="AH113" s="31">
        <f>+J113+L113+N113+P113+R113+T113+V113+X113+Z113+AB113+AD113+AF113</f>
        <v>1.0000000000000002</v>
      </c>
      <c r="AI113" s="64">
        <v>44958</v>
      </c>
      <c r="AJ113" s="64">
        <v>45260</v>
      </c>
      <c r="AK113" s="70" t="s">
        <v>751</v>
      </c>
      <c r="AL113" s="44" t="s">
        <v>287</v>
      </c>
      <c r="AM113" s="43" t="s">
        <v>708</v>
      </c>
      <c r="AN113" s="43" t="s">
        <v>708</v>
      </c>
      <c r="AO113" s="43" t="s">
        <v>160</v>
      </c>
      <c r="AP113" s="197"/>
    </row>
    <row r="114" spans="1:42" ht="105.75" hidden="1">
      <c r="A114" s="43" t="s">
        <v>152</v>
      </c>
      <c r="B114" s="60" t="s">
        <v>153</v>
      </c>
      <c r="C114" s="60">
        <v>329</v>
      </c>
      <c r="D114" s="248"/>
      <c r="E114" s="256"/>
      <c r="F114" s="44" t="s">
        <v>301</v>
      </c>
      <c r="G114" s="71" t="s">
        <v>657</v>
      </c>
      <c r="H114" s="63">
        <v>0.3</v>
      </c>
      <c r="I114" s="246"/>
      <c r="J114" s="33"/>
      <c r="K114" s="33"/>
      <c r="L114" s="33"/>
      <c r="M114" s="33"/>
      <c r="N114" s="33">
        <v>0.05</v>
      </c>
      <c r="O114" s="33"/>
      <c r="P114" s="33">
        <v>0.05</v>
      </c>
      <c r="Q114" s="33"/>
      <c r="R114" s="33">
        <v>0.1</v>
      </c>
      <c r="S114" s="33"/>
      <c r="T114" s="33">
        <v>0.15</v>
      </c>
      <c r="U114" s="33"/>
      <c r="V114" s="33">
        <v>0.05</v>
      </c>
      <c r="W114" s="33"/>
      <c r="X114" s="33">
        <v>0.1</v>
      </c>
      <c r="Y114" s="33"/>
      <c r="Z114" s="33">
        <v>0.15</v>
      </c>
      <c r="AA114" s="33"/>
      <c r="AB114" s="33">
        <v>0.05</v>
      </c>
      <c r="AC114" s="33"/>
      <c r="AD114" s="33">
        <v>0.3</v>
      </c>
      <c r="AE114" s="33"/>
      <c r="AF114" s="33"/>
      <c r="AG114" s="33"/>
      <c r="AH114" s="31">
        <f t="shared" si="2"/>
        <v>1</v>
      </c>
      <c r="AI114" s="64">
        <v>44986</v>
      </c>
      <c r="AJ114" s="64">
        <v>45260</v>
      </c>
      <c r="AK114" s="44" t="s">
        <v>303</v>
      </c>
      <c r="AL114" s="44" t="s">
        <v>287</v>
      </c>
      <c r="AM114" s="43" t="s">
        <v>708</v>
      </c>
      <c r="AN114" s="43" t="s">
        <v>708</v>
      </c>
      <c r="AO114" s="43" t="s">
        <v>160</v>
      </c>
      <c r="AP114" s="197"/>
    </row>
    <row r="115" spans="1:42" ht="135" hidden="1">
      <c r="A115" s="43" t="s">
        <v>152</v>
      </c>
      <c r="B115" s="60" t="s">
        <v>153</v>
      </c>
      <c r="C115" s="60">
        <v>329</v>
      </c>
      <c r="D115" s="249"/>
      <c r="E115" s="257"/>
      <c r="F115" s="44" t="s">
        <v>301</v>
      </c>
      <c r="G115" s="44" t="s">
        <v>304</v>
      </c>
      <c r="H115" s="63">
        <v>0.4</v>
      </c>
      <c r="I115" s="246"/>
      <c r="J115" s="33">
        <v>0.08</v>
      </c>
      <c r="K115" s="33"/>
      <c r="L115" s="33">
        <v>0.08</v>
      </c>
      <c r="M115" s="33"/>
      <c r="N115" s="33">
        <v>0.09</v>
      </c>
      <c r="O115" s="33"/>
      <c r="P115" s="33">
        <v>0.08</v>
      </c>
      <c r="Q115" s="33"/>
      <c r="R115" s="33">
        <v>0.08</v>
      </c>
      <c r="S115" s="33"/>
      <c r="T115" s="33">
        <v>0.09</v>
      </c>
      <c r="U115" s="33"/>
      <c r="V115" s="33">
        <v>0.08</v>
      </c>
      <c r="W115" s="33"/>
      <c r="X115" s="33">
        <v>0.08</v>
      </c>
      <c r="Y115" s="33"/>
      <c r="Z115" s="33">
        <v>0.09</v>
      </c>
      <c r="AA115" s="33"/>
      <c r="AB115" s="33">
        <v>0.08</v>
      </c>
      <c r="AC115" s="33"/>
      <c r="AD115" s="33">
        <v>0.08</v>
      </c>
      <c r="AE115" s="33"/>
      <c r="AF115" s="33">
        <v>0.09</v>
      </c>
      <c r="AG115" s="33"/>
      <c r="AH115" s="31">
        <f>+J115+L115+N115+P115+R115+T115+V115+X115+Z115+AB115+AD115+AF115</f>
        <v>0.99999999999999978</v>
      </c>
      <c r="AI115" s="64">
        <v>44929</v>
      </c>
      <c r="AJ115" s="64">
        <v>45290</v>
      </c>
      <c r="AK115" s="43" t="s">
        <v>305</v>
      </c>
      <c r="AL115" s="44" t="s">
        <v>287</v>
      </c>
      <c r="AM115" s="43" t="s">
        <v>708</v>
      </c>
      <c r="AN115" s="43" t="s">
        <v>708</v>
      </c>
      <c r="AO115" s="43" t="s">
        <v>160</v>
      </c>
      <c r="AP115" s="197"/>
    </row>
    <row r="116" spans="1:42" ht="137.25" hidden="1">
      <c r="A116" s="43" t="s">
        <v>152</v>
      </c>
      <c r="B116" s="60" t="s">
        <v>153</v>
      </c>
      <c r="C116" s="60">
        <v>329</v>
      </c>
      <c r="D116" s="60" t="s">
        <v>70</v>
      </c>
      <c r="E116" s="60" t="s">
        <v>70</v>
      </c>
      <c r="F116" s="44" t="s">
        <v>309</v>
      </c>
      <c r="G116" s="44" t="s">
        <v>310</v>
      </c>
      <c r="H116" s="63">
        <v>0.05</v>
      </c>
      <c r="I116" s="265"/>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c r="AP116" s="197"/>
    </row>
    <row r="117" spans="1:42" ht="137.25" hidden="1">
      <c r="A117" s="43" t="s">
        <v>152</v>
      </c>
      <c r="B117" s="60" t="s">
        <v>153</v>
      </c>
      <c r="C117" s="60">
        <v>329</v>
      </c>
      <c r="D117" s="60" t="s">
        <v>70</v>
      </c>
      <c r="E117" s="60" t="s">
        <v>70</v>
      </c>
      <c r="F117" s="44" t="s">
        <v>311</v>
      </c>
      <c r="G117" s="44" t="s">
        <v>832</v>
      </c>
      <c r="H117" s="63">
        <v>0.05</v>
      </c>
      <c r="I117" s="266"/>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c r="AP117" s="197"/>
    </row>
    <row r="118" spans="1:42" ht="137.25" hidden="1">
      <c r="A118" s="43" t="s">
        <v>152</v>
      </c>
      <c r="B118" s="60" t="s">
        <v>153</v>
      </c>
      <c r="C118" s="60">
        <v>329</v>
      </c>
      <c r="D118" s="60" t="s">
        <v>70</v>
      </c>
      <c r="E118" s="60" t="s">
        <v>70</v>
      </c>
      <c r="F118" s="44" t="s">
        <v>311</v>
      </c>
      <c r="G118" s="44" t="s">
        <v>314</v>
      </c>
      <c r="H118" s="63">
        <v>0.1</v>
      </c>
      <c r="I118" s="267"/>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c r="AP118" s="197"/>
    </row>
    <row r="119" spans="1:42" ht="105.75" hidden="1">
      <c r="A119" s="43" t="s">
        <v>152</v>
      </c>
      <c r="B119" s="60" t="s">
        <v>153</v>
      </c>
      <c r="C119" s="60">
        <v>329</v>
      </c>
      <c r="D119" s="251">
        <v>1</v>
      </c>
      <c r="E119" s="60" t="s">
        <v>70</v>
      </c>
      <c r="F119" s="44" t="s">
        <v>301</v>
      </c>
      <c r="G119" s="44" t="s">
        <v>722</v>
      </c>
      <c r="H119" s="63">
        <v>0.6</v>
      </c>
      <c r="I119" s="246">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c r="AP119" s="197"/>
    </row>
    <row r="120" spans="1:42" ht="105.75" hidden="1">
      <c r="A120" s="43" t="s">
        <v>152</v>
      </c>
      <c r="B120" s="60" t="s">
        <v>153</v>
      </c>
      <c r="C120" s="60">
        <v>329</v>
      </c>
      <c r="D120" s="251"/>
      <c r="E120" s="60" t="s">
        <v>70</v>
      </c>
      <c r="F120" s="44" t="s">
        <v>301</v>
      </c>
      <c r="G120" s="44" t="s">
        <v>317</v>
      </c>
      <c r="H120" s="33">
        <v>0.2</v>
      </c>
      <c r="I120" s="246"/>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c r="AP120" s="197"/>
    </row>
    <row r="121" spans="1:42" ht="105.75" hidden="1">
      <c r="A121" s="43" t="s">
        <v>152</v>
      </c>
      <c r="B121" s="60" t="s">
        <v>153</v>
      </c>
      <c r="C121" s="60">
        <v>329</v>
      </c>
      <c r="D121" s="251"/>
      <c r="E121" s="60" t="s">
        <v>70</v>
      </c>
      <c r="F121" s="44" t="s">
        <v>301</v>
      </c>
      <c r="G121" s="44" t="s">
        <v>752</v>
      </c>
      <c r="H121" s="33">
        <v>0.2</v>
      </c>
      <c r="I121" s="246"/>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c r="AP121" s="197"/>
    </row>
    <row r="122" spans="1:42" ht="162.75" hidden="1" customHeight="1">
      <c r="A122" s="43" t="s">
        <v>152</v>
      </c>
      <c r="B122" s="60" t="s">
        <v>153</v>
      </c>
      <c r="C122" s="60">
        <v>329</v>
      </c>
      <c r="D122" s="60" t="s">
        <v>70</v>
      </c>
      <c r="E122" s="60" t="s">
        <v>70</v>
      </c>
      <c r="F122" s="44" t="s">
        <v>320</v>
      </c>
      <c r="G122" s="50" t="s">
        <v>321</v>
      </c>
      <c r="H122" s="33">
        <v>0.1</v>
      </c>
      <c r="I122" s="265">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c r="AP122" s="197"/>
    </row>
    <row r="123" spans="1:42" ht="118.5" hidden="1" customHeight="1">
      <c r="A123" s="72" t="s">
        <v>152</v>
      </c>
      <c r="B123" s="60" t="s">
        <v>153</v>
      </c>
      <c r="C123" s="60">
        <v>329</v>
      </c>
      <c r="D123" s="60" t="s">
        <v>70</v>
      </c>
      <c r="E123" s="60" t="s">
        <v>70</v>
      </c>
      <c r="F123" s="44" t="s">
        <v>320</v>
      </c>
      <c r="G123" s="50" t="s">
        <v>323</v>
      </c>
      <c r="H123" s="33">
        <v>0.1</v>
      </c>
      <c r="I123" s="266"/>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c r="AP123" s="197"/>
    </row>
    <row r="124" spans="1:42" ht="99.75" hidden="1" customHeight="1">
      <c r="A124" s="72" t="s">
        <v>152</v>
      </c>
      <c r="B124" s="60" t="s">
        <v>153</v>
      </c>
      <c r="C124" s="60">
        <v>329</v>
      </c>
      <c r="D124" s="60" t="s">
        <v>70</v>
      </c>
      <c r="E124" s="60" t="s">
        <v>70</v>
      </c>
      <c r="F124" s="44" t="s">
        <v>320</v>
      </c>
      <c r="G124" s="50" t="s">
        <v>325</v>
      </c>
      <c r="H124" s="33">
        <v>0.1</v>
      </c>
      <c r="I124" s="266"/>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3">+J124+L124+N124+P124+R124+T124+V124+X124+AB124+Z124+AD124+AF124</f>
        <v>1</v>
      </c>
      <c r="AI124" s="64">
        <v>44958</v>
      </c>
      <c r="AJ124" s="64">
        <v>45290</v>
      </c>
      <c r="AK124" s="70" t="s">
        <v>326</v>
      </c>
      <c r="AL124" s="44" t="s">
        <v>287</v>
      </c>
      <c r="AM124" s="43" t="s">
        <v>708</v>
      </c>
      <c r="AN124" s="43" t="s">
        <v>708</v>
      </c>
      <c r="AO124" s="43" t="s">
        <v>160</v>
      </c>
      <c r="AP124" s="197"/>
    </row>
    <row r="125" spans="1:42" ht="87" hidden="1" customHeight="1">
      <c r="A125" s="72" t="s">
        <v>152</v>
      </c>
      <c r="B125" s="60" t="s">
        <v>153</v>
      </c>
      <c r="C125" s="60">
        <v>329</v>
      </c>
      <c r="D125" s="60" t="s">
        <v>70</v>
      </c>
      <c r="E125" s="60" t="s">
        <v>70</v>
      </c>
      <c r="F125" s="44" t="s">
        <v>320</v>
      </c>
      <c r="G125" s="50" t="s">
        <v>327</v>
      </c>
      <c r="H125" s="33">
        <v>0.1</v>
      </c>
      <c r="I125" s="26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3"/>
        <v>1</v>
      </c>
      <c r="AI125" s="64">
        <v>44958</v>
      </c>
      <c r="AJ125" s="64">
        <v>45290</v>
      </c>
      <c r="AK125" s="82" t="s">
        <v>328</v>
      </c>
      <c r="AL125" s="44" t="s">
        <v>287</v>
      </c>
      <c r="AM125" s="43" t="s">
        <v>708</v>
      </c>
      <c r="AN125" s="43" t="s">
        <v>708</v>
      </c>
      <c r="AO125" s="43" t="s">
        <v>160</v>
      </c>
      <c r="AP125" s="197"/>
    </row>
    <row r="126" spans="1:42" ht="98.25" hidden="1" customHeight="1">
      <c r="A126" s="72" t="s">
        <v>152</v>
      </c>
      <c r="B126" s="60" t="s">
        <v>153</v>
      </c>
      <c r="C126" s="60">
        <v>329</v>
      </c>
      <c r="D126" s="60" t="s">
        <v>70</v>
      </c>
      <c r="E126" s="60" t="s">
        <v>70</v>
      </c>
      <c r="F126" s="44" t="s">
        <v>320</v>
      </c>
      <c r="G126" s="50" t="s">
        <v>329</v>
      </c>
      <c r="H126" s="33">
        <v>0.1</v>
      </c>
      <c r="I126" s="266"/>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c r="AP126" s="197"/>
    </row>
    <row r="127" spans="1:42" ht="86.25" hidden="1" customHeight="1">
      <c r="A127" s="72" t="s">
        <v>152</v>
      </c>
      <c r="B127" s="60" t="s">
        <v>153</v>
      </c>
      <c r="C127" s="60">
        <v>329</v>
      </c>
      <c r="D127" s="60" t="s">
        <v>70</v>
      </c>
      <c r="E127" s="60" t="s">
        <v>70</v>
      </c>
      <c r="F127" s="44" t="s">
        <v>320</v>
      </c>
      <c r="G127" s="44" t="s">
        <v>331</v>
      </c>
      <c r="H127" s="33">
        <v>0.1</v>
      </c>
      <c r="I127" s="266"/>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c r="AP127" s="197"/>
    </row>
    <row r="128" spans="1:42" ht="96.75" hidden="1" customHeight="1">
      <c r="A128" s="72" t="s">
        <v>152</v>
      </c>
      <c r="B128" s="60" t="s">
        <v>153</v>
      </c>
      <c r="C128" s="60">
        <v>329</v>
      </c>
      <c r="D128" s="60" t="s">
        <v>70</v>
      </c>
      <c r="E128" s="60" t="s">
        <v>70</v>
      </c>
      <c r="F128" s="44" t="s">
        <v>320</v>
      </c>
      <c r="G128" s="50" t="s">
        <v>333</v>
      </c>
      <c r="H128" s="33">
        <v>0.2</v>
      </c>
      <c r="I128" s="266"/>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c r="AP128" s="197"/>
    </row>
    <row r="129" spans="1:42" ht="93.75" hidden="1" customHeight="1">
      <c r="A129" s="72" t="s">
        <v>152</v>
      </c>
      <c r="B129" s="60" t="s">
        <v>153</v>
      </c>
      <c r="C129" s="60">
        <v>329</v>
      </c>
      <c r="D129" s="60" t="s">
        <v>70</v>
      </c>
      <c r="E129" s="60" t="s">
        <v>70</v>
      </c>
      <c r="F129" s="44" t="s">
        <v>320</v>
      </c>
      <c r="G129" s="50" t="s">
        <v>335</v>
      </c>
      <c r="H129" s="33">
        <v>0.2</v>
      </c>
      <c r="I129" s="267"/>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c r="AP129" s="197"/>
    </row>
    <row r="130" spans="1:42" ht="117" hidden="1" customHeight="1">
      <c r="A130" s="43" t="s">
        <v>40</v>
      </c>
      <c r="B130" s="60" t="s">
        <v>203</v>
      </c>
      <c r="C130" s="60">
        <v>415</v>
      </c>
      <c r="D130" s="60" t="s">
        <v>70</v>
      </c>
      <c r="E130" s="60" t="s">
        <v>70</v>
      </c>
      <c r="F130" s="44" t="s">
        <v>337</v>
      </c>
      <c r="G130" s="44" t="s">
        <v>338</v>
      </c>
      <c r="H130" s="33">
        <v>0.5</v>
      </c>
      <c r="I130" s="246">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c r="AP130" s="197"/>
    </row>
    <row r="131" spans="1:42" ht="127.5" hidden="1" customHeight="1">
      <c r="A131" s="43" t="s">
        <v>40</v>
      </c>
      <c r="B131" s="60" t="s">
        <v>203</v>
      </c>
      <c r="C131" s="60">
        <v>415</v>
      </c>
      <c r="D131" s="60" t="s">
        <v>70</v>
      </c>
      <c r="E131" s="60" t="s">
        <v>70</v>
      </c>
      <c r="F131" s="44" t="s">
        <v>337</v>
      </c>
      <c r="G131" s="44" t="s">
        <v>340</v>
      </c>
      <c r="H131" s="33">
        <v>0.5</v>
      </c>
      <c r="I131" s="246"/>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c r="AP131" s="197"/>
    </row>
    <row r="132" spans="1:42" ht="133.5" hidden="1" customHeight="1">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c r="AP132" s="197"/>
    </row>
    <row r="133" spans="1:42" ht="137.25" hidden="1">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c r="AP133" s="197"/>
    </row>
    <row r="134" spans="1:42" s="95" customFormat="1" ht="57" hidden="1">
      <c r="A134" s="82" t="s">
        <v>152</v>
      </c>
      <c r="B134" s="75" t="s">
        <v>153</v>
      </c>
      <c r="C134" s="90">
        <v>329</v>
      </c>
      <c r="D134" s="298">
        <v>107</v>
      </c>
      <c r="E134" s="295">
        <v>1092564000</v>
      </c>
      <c r="F134" s="70" t="s">
        <v>404</v>
      </c>
      <c r="G134" s="70" t="s">
        <v>410</v>
      </c>
      <c r="H134" s="92">
        <v>0.25</v>
      </c>
      <c r="I134" s="292">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c r="AP134" s="198"/>
    </row>
    <row r="135" spans="1:42" s="95" customFormat="1" ht="85.5" hidden="1" customHeight="1">
      <c r="A135" s="82" t="s">
        <v>152</v>
      </c>
      <c r="B135" s="75" t="s">
        <v>153</v>
      </c>
      <c r="C135" s="90">
        <v>329</v>
      </c>
      <c r="D135" s="299"/>
      <c r="E135" s="296"/>
      <c r="F135" s="70" t="s">
        <v>404</v>
      </c>
      <c r="G135" s="70" t="s">
        <v>412</v>
      </c>
      <c r="H135" s="92">
        <v>0.1</v>
      </c>
      <c r="I135" s="299"/>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c r="AP135" s="198"/>
    </row>
    <row r="136" spans="1:42" s="95" customFormat="1" ht="99.75" hidden="1">
      <c r="A136" s="82" t="s">
        <v>152</v>
      </c>
      <c r="B136" s="75" t="s">
        <v>153</v>
      </c>
      <c r="C136" s="90">
        <v>329</v>
      </c>
      <c r="D136" s="299"/>
      <c r="E136" s="296"/>
      <c r="F136" s="70" t="s">
        <v>404</v>
      </c>
      <c r="G136" s="70" t="s">
        <v>415</v>
      </c>
      <c r="H136" s="92">
        <v>0.2</v>
      </c>
      <c r="I136" s="299"/>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c r="AP136" s="198"/>
    </row>
    <row r="137" spans="1:42" s="95" customFormat="1" ht="74.099999999999994" hidden="1" customHeight="1">
      <c r="A137" s="82" t="s">
        <v>152</v>
      </c>
      <c r="B137" s="75" t="s">
        <v>153</v>
      </c>
      <c r="C137" s="90">
        <v>329</v>
      </c>
      <c r="D137" s="299"/>
      <c r="E137" s="296"/>
      <c r="F137" s="70" t="s">
        <v>404</v>
      </c>
      <c r="G137" s="70" t="s">
        <v>418</v>
      </c>
      <c r="H137" s="92">
        <v>0.15</v>
      </c>
      <c r="I137" s="299"/>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c r="AP137" s="198"/>
    </row>
    <row r="138" spans="1:42" s="95" customFormat="1" ht="85.5" hidden="1">
      <c r="A138" s="82" t="s">
        <v>152</v>
      </c>
      <c r="B138" s="75" t="s">
        <v>153</v>
      </c>
      <c r="C138" s="90">
        <v>329</v>
      </c>
      <c r="D138" s="299"/>
      <c r="E138" s="296"/>
      <c r="F138" s="70" t="s">
        <v>404</v>
      </c>
      <c r="G138" s="70" t="s">
        <v>407</v>
      </c>
      <c r="H138" s="292">
        <v>0.25</v>
      </c>
      <c r="I138" s="299"/>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4">SUM(J138:AG138)</f>
        <v>0.99999999999999989</v>
      </c>
      <c r="AI138" s="100">
        <v>44932</v>
      </c>
      <c r="AJ138" s="100">
        <v>45077</v>
      </c>
      <c r="AK138" s="70" t="s">
        <v>408</v>
      </c>
      <c r="AL138" s="90" t="s">
        <v>402</v>
      </c>
      <c r="AM138" s="43" t="s">
        <v>709</v>
      </c>
      <c r="AN138" s="94" t="s">
        <v>403</v>
      </c>
      <c r="AO138" s="94" t="s">
        <v>160</v>
      </c>
      <c r="AP138" s="198"/>
    </row>
    <row r="139" spans="1:42" s="95" customFormat="1" ht="85.5" hidden="1">
      <c r="A139" s="82" t="s">
        <v>152</v>
      </c>
      <c r="B139" s="75" t="s">
        <v>153</v>
      </c>
      <c r="C139" s="90">
        <v>329</v>
      </c>
      <c r="D139" s="299"/>
      <c r="E139" s="296"/>
      <c r="F139" s="70" t="s">
        <v>404</v>
      </c>
      <c r="G139" s="70" t="s">
        <v>420</v>
      </c>
      <c r="H139" s="293"/>
      <c r="I139" s="299"/>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c r="AP139" s="198"/>
    </row>
    <row r="140" spans="1:42" s="95" customFormat="1" ht="57" hidden="1">
      <c r="A140" s="82" t="s">
        <v>152</v>
      </c>
      <c r="B140" s="75" t="s">
        <v>153</v>
      </c>
      <c r="C140" s="90">
        <v>329</v>
      </c>
      <c r="D140" s="299"/>
      <c r="E140" s="296"/>
      <c r="F140" s="70" t="s">
        <v>404</v>
      </c>
      <c r="G140" s="70" t="s">
        <v>742</v>
      </c>
      <c r="H140" s="292">
        <v>0.05</v>
      </c>
      <c r="I140" s="299"/>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c r="AP140" s="198"/>
    </row>
    <row r="141" spans="1:42" s="95" customFormat="1" ht="57" hidden="1">
      <c r="A141" s="82" t="s">
        <v>152</v>
      </c>
      <c r="B141" s="75" t="s">
        <v>153</v>
      </c>
      <c r="C141" s="90">
        <v>329</v>
      </c>
      <c r="D141" s="299"/>
      <c r="E141" s="296"/>
      <c r="F141" s="70" t="s">
        <v>404</v>
      </c>
      <c r="G141" s="70" t="s">
        <v>743</v>
      </c>
      <c r="H141" s="294"/>
      <c r="I141" s="299"/>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5">SUM(J141:AG141)</f>
        <v>1</v>
      </c>
      <c r="AI141" s="100">
        <v>44986</v>
      </c>
      <c r="AJ141" s="100">
        <v>45077</v>
      </c>
      <c r="AK141" s="90" t="s">
        <v>409</v>
      </c>
      <c r="AL141" s="90" t="s">
        <v>402</v>
      </c>
      <c r="AM141" s="43" t="s">
        <v>709</v>
      </c>
      <c r="AN141" s="94" t="s">
        <v>403</v>
      </c>
      <c r="AO141" s="94" t="s">
        <v>160</v>
      </c>
      <c r="AP141" s="198"/>
    </row>
    <row r="142" spans="1:42" s="95" customFormat="1" ht="57" hidden="1">
      <c r="A142" s="82" t="s">
        <v>152</v>
      </c>
      <c r="B142" s="75" t="s">
        <v>153</v>
      </c>
      <c r="C142" s="90">
        <v>329</v>
      </c>
      <c r="D142" s="300"/>
      <c r="E142" s="297"/>
      <c r="F142" s="70" t="s">
        <v>404</v>
      </c>
      <c r="G142" s="70" t="s">
        <v>422</v>
      </c>
      <c r="H142" s="293"/>
      <c r="I142" s="300"/>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c r="AP142" s="198"/>
    </row>
    <row r="143" spans="1:42" s="95" customFormat="1" ht="57" hidden="1">
      <c r="A143" s="82" t="s">
        <v>152</v>
      </c>
      <c r="B143" s="75" t="s">
        <v>153</v>
      </c>
      <c r="C143" s="90">
        <v>329</v>
      </c>
      <c r="D143" s="91" t="s">
        <v>70</v>
      </c>
      <c r="E143" s="90" t="s">
        <v>70</v>
      </c>
      <c r="F143" s="70" t="s">
        <v>399</v>
      </c>
      <c r="G143" s="70" t="s">
        <v>400</v>
      </c>
      <c r="H143" s="92">
        <v>0.1</v>
      </c>
      <c r="I143" s="292">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c r="AP143" s="198"/>
    </row>
    <row r="144" spans="1:42" s="95" customFormat="1" ht="57" hidden="1">
      <c r="A144" s="82" t="s">
        <v>152</v>
      </c>
      <c r="B144" s="75" t="s">
        <v>153</v>
      </c>
      <c r="C144" s="90">
        <v>329</v>
      </c>
      <c r="D144" s="91" t="s">
        <v>70</v>
      </c>
      <c r="E144" s="90" t="s">
        <v>70</v>
      </c>
      <c r="F144" s="70" t="s">
        <v>399</v>
      </c>
      <c r="G144" s="99" t="s">
        <v>414</v>
      </c>
      <c r="H144" s="92">
        <v>0.1</v>
      </c>
      <c r="I144" s="299"/>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4"/>
        <v>1</v>
      </c>
      <c r="AI144" s="100">
        <v>45047</v>
      </c>
      <c r="AJ144" s="100">
        <v>45077</v>
      </c>
      <c r="AK144" s="101" t="s">
        <v>401</v>
      </c>
      <c r="AL144" s="90" t="s">
        <v>402</v>
      </c>
      <c r="AM144" s="43" t="s">
        <v>709</v>
      </c>
      <c r="AN144" s="94" t="s">
        <v>403</v>
      </c>
      <c r="AO144" s="94" t="s">
        <v>160</v>
      </c>
      <c r="AP144" s="198"/>
    </row>
    <row r="145" spans="1:42" s="95" customFormat="1" ht="57" hidden="1">
      <c r="A145" s="82" t="s">
        <v>152</v>
      </c>
      <c r="B145" s="75" t="s">
        <v>153</v>
      </c>
      <c r="C145" s="90">
        <v>330</v>
      </c>
      <c r="D145" s="91" t="s">
        <v>70</v>
      </c>
      <c r="E145" s="90" t="s">
        <v>70</v>
      </c>
      <c r="F145" s="70" t="s">
        <v>399</v>
      </c>
      <c r="G145" s="70" t="s">
        <v>417</v>
      </c>
      <c r="H145" s="92">
        <v>0.1</v>
      </c>
      <c r="I145" s="299"/>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4"/>
        <v>1</v>
      </c>
      <c r="AI145" s="100">
        <v>45078</v>
      </c>
      <c r="AJ145" s="100">
        <v>45107</v>
      </c>
      <c r="AK145" s="101" t="s">
        <v>401</v>
      </c>
      <c r="AL145" s="90" t="s">
        <v>402</v>
      </c>
      <c r="AM145" s="43" t="s">
        <v>709</v>
      </c>
      <c r="AN145" s="94" t="s">
        <v>403</v>
      </c>
      <c r="AO145" s="94" t="s">
        <v>160</v>
      </c>
      <c r="AP145" s="198"/>
    </row>
    <row r="146" spans="1:42" s="95" customFormat="1" ht="57" hidden="1">
      <c r="A146" s="82" t="s">
        <v>152</v>
      </c>
      <c r="B146" s="75" t="s">
        <v>153</v>
      </c>
      <c r="C146" s="90">
        <v>329</v>
      </c>
      <c r="D146" s="91" t="s">
        <v>70</v>
      </c>
      <c r="E146" s="90" t="s">
        <v>70</v>
      </c>
      <c r="F146" s="70" t="s">
        <v>399</v>
      </c>
      <c r="G146" s="99" t="s">
        <v>426</v>
      </c>
      <c r="H146" s="92">
        <v>0.1</v>
      </c>
      <c r="I146" s="299"/>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c r="AP146" s="198"/>
    </row>
    <row r="147" spans="1:42" s="95" customFormat="1" ht="85.5" hidden="1">
      <c r="A147" s="82" t="s">
        <v>152</v>
      </c>
      <c r="B147" s="75" t="s">
        <v>153</v>
      </c>
      <c r="C147" s="90">
        <v>329</v>
      </c>
      <c r="D147" s="91" t="s">
        <v>70</v>
      </c>
      <c r="E147" s="90" t="s">
        <v>70</v>
      </c>
      <c r="F147" s="70" t="s">
        <v>399</v>
      </c>
      <c r="G147" s="70" t="s">
        <v>744</v>
      </c>
      <c r="H147" s="92">
        <v>0.3</v>
      </c>
      <c r="I147" s="299"/>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6">SUM(J147:AG147)</f>
        <v>1</v>
      </c>
      <c r="AI147" s="100">
        <v>44972</v>
      </c>
      <c r="AJ147" s="100">
        <v>45016</v>
      </c>
      <c r="AK147" s="101" t="s">
        <v>406</v>
      </c>
      <c r="AL147" s="90" t="s">
        <v>402</v>
      </c>
      <c r="AM147" s="43" t="s">
        <v>709</v>
      </c>
      <c r="AN147" s="94" t="s">
        <v>403</v>
      </c>
      <c r="AO147" s="94" t="s">
        <v>160</v>
      </c>
      <c r="AP147" s="198"/>
    </row>
    <row r="148" spans="1:42" s="95" customFormat="1" ht="57" hidden="1">
      <c r="A148" s="82" t="s">
        <v>152</v>
      </c>
      <c r="B148" s="75" t="s">
        <v>153</v>
      </c>
      <c r="C148" s="90">
        <v>329</v>
      </c>
      <c r="D148" s="91" t="s">
        <v>70</v>
      </c>
      <c r="E148" s="90" t="s">
        <v>70</v>
      </c>
      <c r="F148" s="70" t="s">
        <v>399</v>
      </c>
      <c r="G148" s="70" t="s">
        <v>424</v>
      </c>
      <c r="H148" s="92">
        <v>0.3</v>
      </c>
      <c r="I148" s="300"/>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4"/>
        <v>1</v>
      </c>
      <c r="AI148" s="100">
        <v>44927</v>
      </c>
      <c r="AJ148" s="100">
        <v>45290</v>
      </c>
      <c r="AK148" s="101" t="s">
        <v>425</v>
      </c>
      <c r="AL148" s="90" t="s">
        <v>402</v>
      </c>
      <c r="AM148" s="43" t="s">
        <v>709</v>
      </c>
      <c r="AN148" s="94" t="s">
        <v>403</v>
      </c>
      <c r="AO148" s="94" t="s">
        <v>160</v>
      </c>
      <c r="AP148" s="198"/>
    </row>
    <row r="149" spans="1:42" ht="90" hidden="1">
      <c r="A149" s="43" t="s">
        <v>40</v>
      </c>
      <c r="B149" s="60" t="s">
        <v>203</v>
      </c>
      <c r="C149" s="60">
        <v>422</v>
      </c>
      <c r="D149" s="301">
        <v>13778</v>
      </c>
      <c r="E149" s="273">
        <v>1265809000</v>
      </c>
      <c r="F149" s="77" t="s">
        <v>348</v>
      </c>
      <c r="G149" s="50" t="s">
        <v>349</v>
      </c>
      <c r="H149" s="78">
        <v>0.4</v>
      </c>
      <c r="I149" s="275">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c r="AP149" s="197"/>
    </row>
    <row r="150" spans="1:42" ht="95.25" hidden="1" customHeight="1">
      <c r="A150" s="43" t="s">
        <v>40</v>
      </c>
      <c r="B150" s="60" t="s">
        <v>203</v>
      </c>
      <c r="C150" s="60">
        <v>422</v>
      </c>
      <c r="D150" s="251"/>
      <c r="E150" s="274"/>
      <c r="F150" s="77" t="s">
        <v>348</v>
      </c>
      <c r="G150" s="50" t="s">
        <v>353</v>
      </c>
      <c r="H150" s="78">
        <v>0.4</v>
      </c>
      <c r="I150" s="277"/>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89" si="7">+J150+L150+N150+P150+R150+T150+V150+X150+Z150+AB150+AD150+AF150</f>
        <v>0.99999999999999989</v>
      </c>
      <c r="AI150" s="79">
        <v>44927</v>
      </c>
      <c r="AJ150" s="79">
        <v>45290</v>
      </c>
      <c r="AK150" s="50" t="s">
        <v>354</v>
      </c>
      <c r="AL150" s="50" t="s">
        <v>351</v>
      </c>
      <c r="AM150" s="50" t="s">
        <v>753</v>
      </c>
      <c r="AN150" s="43" t="s">
        <v>754</v>
      </c>
      <c r="AO150" s="43" t="s">
        <v>352</v>
      </c>
      <c r="AP150" s="197"/>
    </row>
    <row r="151" spans="1:42" ht="60" hidden="1">
      <c r="A151" s="43" t="s">
        <v>40</v>
      </c>
      <c r="B151" s="60" t="s">
        <v>203</v>
      </c>
      <c r="C151" s="60">
        <v>422</v>
      </c>
      <c r="D151" s="251"/>
      <c r="E151" s="274"/>
      <c r="F151" s="77" t="s">
        <v>348</v>
      </c>
      <c r="G151" s="50" t="s">
        <v>355</v>
      </c>
      <c r="H151" s="78">
        <v>0.2</v>
      </c>
      <c r="I151" s="276"/>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c r="AP151" s="197"/>
    </row>
    <row r="152" spans="1:42" ht="69" hidden="1" customHeight="1">
      <c r="A152" s="43" t="s">
        <v>40</v>
      </c>
      <c r="B152" s="60" t="s">
        <v>203</v>
      </c>
      <c r="C152" s="60">
        <v>423</v>
      </c>
      <c r="D152" s="251">
        <v>1</v>
      </c>
      <c r="E152" s="252">
        <v>603769000</v>
      </c>
      <c r="F152" s="50" t="s">
        <v>357</v>
      </c>
      <c r="G152" s="50" t="s">
        <v>358</v>
      </c>
      <c r="H152" s="63">
        <v>0.1</v>
      </c>
      <c r="I152" s="265">
        <f>+H152+H153+H154+H155+H156+H157+H158+H159</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7"/>
        <v>1.0000000000000004</v>
      </c>
      <c r="AI152" s="79">
        <v>44928</v>
      </c>
      <c r="AJ152" s="79">
        <v>45291</v>
      </c>
      <c r="AK152" s="50" t="s">
        <v>359</v>
      </c>
      <c r="AL152" s="50" t="s">
        <v>351</v>
      </c>
      <c r="AM152" s="50" t="s">
        <v>360</v>
      </c>
      <c r="AN152" s="50" t="s">
        <v>754</v>
      </c>
      <c r="AO152" s="50" t="s">
        <v>352</v>
      </c>
      <c r="AP152" s="197"/>
    </row>
    <row r="153" spans="1:42" ht="95.25" hidden="1" customHeight="1">
      <c r="A153" s="43" t="s">
        <v>40</v>
      </c>
      <c r="B153" s="60" t="s">
        <v>203</v>
      </c>
      <c r="C153" s="60">
        <v>423</v>
      </c>
      <c r="D153" s="251"/>
      <c r="E153" s="253"/>
      <c r="F153" s="50" t="s">
        <v>357</v>
      </c>
      <c r="G153" s="50" t="s">
        <v>361</v>
      </c>
      <c r="H153" s="63">
        <v>0.1</v>
      </c>
      <c r="I153" s="266"/>
      <c r="J153" s="78"/>
      <c r="K153" s="78"/>
      <c r="L153" s="78"/>
      <c r="M153" s="78"/>
      <c r="N153" s="78"/>
      <c r="O153" s="78"/>
      <c r="P153" s="78"/>
      <c r="Q153" s="78"/>
      <c r="R153" s="78">
        <v>0.15</v>
      </c>
      <c r="S153" s="78"/>
      <c r="T153" s="78">
        <v>0.15</v>
      </c>
      <c r="U153" s="78"/>
      <c r="V153" s="78"/>
      <c r="W153" s="78"/>
      <c r="X153" s="78">
        <v>0.5</v>
      </c>
      <c r="Y153" s="78"/>
      <c r="Z153" s="78">
        <v>0.2</v>
      </c>
      <c r="AA153" s="78"/>
      <c r="AB153" s="78"/>
      <c r="AC153" s="78"/>
      <c r="AD153" s="78"/>
      <c r="AE153" s="78"/>
      <c r="AF153" s="78"/>
      <c r="AG153" s="78"/>
      <c r="AH153" s="31">
        <f>+J153+L153+N153+P153+R153+T153+V153+X153+Z153+AB153+AD153+AF153</f>
        <v>1</v>
      </c>
      <c r="AI153" s="79">
        <v>45047</v>
      </c>
      <c r="AJ153" s="79" t="s">
        <v>822</v>
      </c>
      <c r="AK153" s="50" t="s">
        <v>362</v>
      </c>
      <c r="AL153" s="50" t="s">
        <v>351</v>
      </c>
      <c r="AM153" s="50" t="s">
        <v>360</v>
      </c>
      <c r="AN153" s="50" t="s">
        <v>754</v>
      </c>
      <c r="AO153" s="50" t="s">
        <v>352</v>
      </c>
      <c r="AP153" s="197"/>
    </row>
    <row r="154" spans="1:42" ht="60" hidden="1">
      <c r="A154" s="43" t="s">
        <v>40</v>
      </c>
      <c r="B154" s="60" t="s">
        <v>203</v>
      </c>
      <c r="C154" s="60">
        <v>423</v>
      </c>
      <c r="D154" s="251"/>
      <c r="E154" s="253"/>
      <c r="F154" s="50" t="s">
        <v>357</v>
      </c>
      <c r="G154" s="50" t="s">
        <v>363</v>
      </c>
      <c r="H154" s="63">
        <v>0.2</v>
      </c>
      <c r="I154" s="266"/>
      <c r="J154" s="78"/>
      <c r="K154" s="78"/>
      <c r="L154" s="78"/>
      <c r="M154" s="78"/>
      <c r="N154" s="78"/>
      <c r="O154" s="78"/>
      <c r="P154" s="78"/>
      <c r="Q154" s="78"/>
      <c r="R154" s="78">
        <v>0.33</v>
      </c>
      <c r="S154" s="78"/>
      <c r="T154" s="78"/>
      <c r="U154" s="78"/>
      <c r="V154" s="78"/>
      <c r="W154" s="78"/>
      <c r="X154" s="78">
        <v>0.33</v>
      </c>
      <c r="Y154" s="78"/>
      <c r="Z154" s="78"/>
      <c r="AA154" s="78"/>
      <c r="AB154" s="78"/>
      <c r="AC154" s="78"/>
      <c r="AD154" s="78">
        <v>0.34</v>
      </c>
      <c r="AE154" s="78"/>
      <c r="AF154" s="78"/>
      <c r="AG154" s="78"/>
      <c r="AH154" s="31">
        <f t="shared" si="7"/>
        <v>1</v>
      </c>
      <c r="AI154" s="79">
        <v>45047</v>
      </c>
      <c r="AJ154" s="79">
        <v>45260</v>
      </c>
      <c r="AK154" s="50" t="s">
        <v>364</v>
      </c>
      <c r="AL154" s="50" t="s">
        <v>351</v>
      </c>
      <c r="AM154" s="50" t="s">
        <v>360</v>
      </c>
      <c r="AN154" s="50" t="s">
        <v>754</v>
      </c>
      <c r="AO154" s="50" t="s">
        <v>352</v>
      </c>
      <c r="AP154" s="197"/>
    </row>
    <row r="155" spans="1:42" ht="60" hidden="1">
      <c r="A155" s="43" t="s">
        <v>40</v>
      </c>
      <c r="B155" s="60" t="s">
        <v>203</v>
      </c>
      <c r="C155" s="60">
        <v>423</v>
      </c>
      <c r="D155" s="251"/>
      <c r="E155" s="253"/>
      <c r="F155" s="50" t="s">
        <v>357</v>
      </c>
      <c r="G155" s="50" t="s">
        <v>365</v>
      </c>
      <c r="H155" s="63">
        <v>0.1</v>
      </c>
      <c r="I155" s="266"/>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c r="AP155" s="197"/>
    </row>
    <row r="156" spans="1:42" ht="60" hidden="1">
      <c r="A156" s="43" t="s">
        <v>40</v>
      </c>
      <c r="B156" s="60" t="s">
        <v>203</v>
      </c>
      <c r="C156" s="60">
        <v>423</v>
      </c>
      <c r="D156" s="251"/>
      <c r="E156" s="253"/>
      <c r="F156" s="50" t="s">
        <v>357</v>
      </c>
      <c r="G156" s="50" t="s">
        <v>367</v>
      </c>
      <c r="H156" s="63">
        <v>0.1</v>
      </c>
      <c r="I156" s="266"/>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c r="AP156" s="197"/>
    </row>
    <row r="157" spans="1:42" ht="75" hidden="1">
      <c r="A157" s="43" t="s">
        <v>40</v>
      </c>
      <c r="B157" s="60" t="s">
        <v>203</v>
      </c>
      <c r="C157" s="60">
        <v>423</v>
      </c>
      <c r="D157" s="251"/>
      <c r="E157" s="253"/>
      <c r="F157" s="50" t="s">
        <v>357</v>
      </c>
      <c r="G157" s="50" t="s">
        <v>369</v>
      </c>
      <c r="H157" s="63">
        <v>0.1</v>
      </c>
      <c r="I157" s="266"/>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c r="AP157" s="197"/>
    </row>
    <row r="158" spans="1:42" ht="67.5" hidden="1" customHeight="1">
      <c r="A158" s="43" t="s">
        <v>40</v>
      </c>
      <c r="B158" s="60" t="s">
        <v>203</v>
      </c>
      <c r="C158" s="60">
        <v>423</v>
      </c>
      <c r="D158" s="251"/>
      <c r="E158" s="253"/>
      <c r="F158" s="50" t="s">
        <v>357</v>
      </c>
      <c r="G158" s="50" t="s">
        <v>371</v>
      </c>
      <c r="H158" s="63">
        <v>0.2</v>
      </c>
      <c r="I158" s="266"/>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c r="AP158" s="197"/>
    </row>
    <row r="159" spans="1:42" ht="58.5" hidden="1" customHeight="1">
      <c r="A159" s="43" t="s">
        <v>40</v>
      </c>
      <c r="B159" s="60" t="s">
        <v>203</v>
      </c>
      <c r="C159" s="60">
        <v>423</v>
      </c>
      <c r="D159" s="251"/>
      <c r="E159" s="254"/>
      <c r="F159" s="50" t="s">
        <v>357</v>
      </c>
      <c r="G159" s="50" t="s">
        <v>755</v>
      </c>
      <c r="H159" s="63">
        <v>0.1</v>
      </c>
      <c r="I159" s="267"/>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c r="AP159" s="197"/>
    </row>
    <row r="160" spans="1:42" ht="90" hidden="1">
      <c r="A160" s="43" t="s">
        <v>40</v>
      </c>
      <c r="B160" s="60" t="s">
        <v>203</v>
      </c>
      <c r="C160" s="60">
        <v>422</v>
      </c>
      <c r="D160" s="60" t="s">
        <v>70</v>
      </c>
      <c r="E160" s="60" t="s">
        <v>70</v>
      </c>
      <c r="F160" s="50" t="s">
        <v>374</v>
      </c>
      <c r="G160" s="50" t="s">
        <v>375</v>
      </c>
      <c r="H160" s="78">
        <v>0.5</v>
      </c>
      <c r="I160" s="275">
        <f>+H160+H161</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c r="AP160" s="197"/>
    </row>
    <row r="161" spans="1:42" ht="60" hidden="1">
      <c r="A161" s="43" t="s">
        <v>40</v>
      </c>
      <c r="B161" s="60" t="s">
        <v>203</v>
      </c>
      <c r="C161" s="60">
        <v>422</v>
      </c>
      <c r="D161" s="60" t="s">
        <v>70</v>
      </c>
      <c r="E161" s="60" t="s">
        <v>70</v>
      </c>
      <c r="F161" s="50" t="s">
        <v>374</v>
      </c>
      <c r="G161" s="50" t="s">
        <v>377</v>
      </c>
      <c r="H161" s="78">
        <v>0.5</v>
      </c>
      <c r="I161" s="276"/>
      <c r="J161" s="60"/>
      <c r="K161" s="60"/>
      <c r="L161" s="60"/>
      <c r="M161" s="60"/>
      <c r="N161" s="78">
        <v>0.25</v>
      </c>
      <c r="O161" s="60"/>
      <c r="P161" s="78">
        <v>0.05</v>
      </c>
      <c r="Q161" s="60"/>
      <c r="R161" s="78">
        <v>0.2</v>
      </c>
      <c r="S161" s="60"/>
      <c r="T161" s="63">
        <v>0.25</v>
      </c>
      <c r="U161" s="60"/>
      <c r="V161" s="63">
        <v>0.25</v>
      </c>
      <c r="W161" s="60"/>
      <c r="X161" s="60"/>
      <c r="Y161" s="60"/>
      <c r="Z161" s="60"/>
      <c r="AA161" s="60"/>
      <c r="AB161" s="60"/>
      <c r="AC161" s="60"/>
      <c r="AD161" s="60"/>
      <c r="AE161" s="60"/>
      <c r="AF161" s="60"/>
      <c r="AG161" s="60"/>
      <c r="AH161" s="31">
        <f t="shared" si="7"/>
        <v>1</v>
      </c>
      <c r="AI161" s="64">
        <v>44986</v>
      </c>
      <c r="AJ161" s="64">
        <v>45138</v>
      </c>
      <c r="AK161" s="50" t="s">
        <v>378</v>
      </c>
      <c r="AL161" s="50" t="s">
        <v>351</v>
      </c>
      <c r="AM161" s="50" t="s">
        <v>753</v>
      </c>
      <c r="AN161" s="43" t="s">
        <v>754</v>
      </c>
      <c r="AO161" s="50" t="s">
        <v>352</v>
      </c>
      <c r="AP161" s="197"/>
    </row>
    <row r="162" spans="1:42" ht="81" hidden="1" customHeight="1">
      <c r="A162" s="43" t="s">
        <v>40</v>
      </c>
      <c r="B162" s="60" t="s">
        <v>203</v>
      </c>
      <c r="C162" s="76">
        <v>424</v>
      </c>
      <c r="D162" s="247">
        <v>150</v>
      </c>
      <c r="E162" s="273">
        <v>899791000</v>
      </c>
      <c r="F162" s="77" t="s">
        <v>658</v>
      </c>
      <c r="G162" s="43" t="s">
        <v>379</v>
      </c>
      <c r="H162" s="78">
        <v>0.25</v>
      </c>
      <c r="I162" s="275">
        <f>+H162+H163+H164+H165+H166</f>
        <v>0.99999999999999989</v>
      </c>
      <c r="J162" s="60"/>
      <c r="K162" s="60"/>
      <c r="L162" s="164">
        <v>0.03</v>
      </c>
      <c r="M162" s="159"/>
      <c r="N162" s="164">
        <v>0.05</v>
      </c>
      <c r="O162" s="159"/>
      <c r="P162" s="164">
        <v>0.12</v>
      </c>
      <c r="Q162" s="159"/>
      <c r="R162" s="164">
        <v>0.12</v>
      </c>
      <c r="S162" s="159"/>
      <c r="T162" s="164">
        <v>0.12</v>
      </c>
      <c r="U162" s="159"/>
      <c r="V162" s="164">
        <v>0.12</v>
      </c>
      <c r="W162" s="159"/>
      <c r="X162" s="164">
        <v>0.12</v>
      </c>
      <c r="Y162" s="159"/>
      <c r="Z162" s="164">
        <v>0.1</v>
      </c>
      <c r="AA162" s="159"/>
      <c r="AB162" s="164">
        <v>0.11</v>
      </c>
      <c r="AC162" s="159"/>
      <c r="AD162" s="164">
        <v>0.11</v>
      </c>
      <c r="AE162" s="60"/>
      <c r="AF162" s="60"/>
      <c r="AG162" s="60"/>
      <c r="AH162" s="31">
        <f t="shared" si="7"/>
        <v>1</v>
      </c>
      <c r="AI162" s="64">
        <v>44958</v>
      </c>
      <c r="AJ162" s="64">
        <v>45260</v>
      </c>
      <c r="AK162" s="50" t="s">
        <v>771</v>
      </c>
      <c r="AL162" s="50" t="s">
        <v>381</v>
      </c>
      <c r="AM162" s="50" t="s">
        <v>382</v>
      </c>
      <c r="AN162" s="43" t="s">
        <v>713</v>
      </c>
      <c r="AO162" s="43" t="s">
        <v>160</v>
      </c>
      <c r="AP162" s="197"/>
    </row>
    <row r="163" spans="1:42" ht="82.5" hidden="1" customHeight="1">
      <c r="A163" s="43" t="s">
        <v>40</v>
      </c>
      <c r="B163" s="60" t="s">
        <v>203</v>
      </c>
      <c r="C163" s="76">
        <v>424</v>
      </c>
      <c r="D163" s="248"/>
      <c r="E163" s="301"/>
      <c r="F163" s="77" t="s">
        <v>658</v>
      </c>
      <c r="G163" s="43" t="s">
        <v>383</v>
      </c>
      <c r="H163" s="78">
        <v>0.25</v>
      </c>
      <c r="I163" s="277"/>
      <c r="J163" s="60"/>
      <c r="K163" s="60"/>
      <c r="L163" s="60"/>
      <c r="M163" s="60"/>
      <c r="N163" s="164">
        <v>0.05</v>
      </c>
      <c r="O163" s="159"/>
      <c r="P163" s="164">
        <v>0.11</v>
      </c>
      <c r="Q163" s="159"/>
      <c r="R163" s="164">
        <v>0.11</v>
      </c>
      <c r="S163" s="159"/>
      <c r="T163" s="164">
        <v>0.11</v>
      </c>
      <c r="U163" s="159"/>
      <c r="V163" s="164">
        <v>0.11</v>
      </c>
      <c r="W163" s="159"/>
      <c r="X163" s="164">
        <v>0.11</v>
      </c>
      <c r="Y163" s="159"/>
      <c r="Z163" s="164">
        <v>0.1</v>
      </c>
      <c r="AA163" s="159"/>
      <c r="AB163" s="164">
        <v>0.1</v>
      </c>
      <c r="AC163" s="159"/>
      <c r="AD163" s="164">
        <v>0.1</v>
      </c>
      <c r="AE163" s="159"/>
      <c r="AF163" s="164">
        <v>0.1</v>
      </c>
      <c r="AG163" s="60"/>
      <c r="AH163" s="31">
        <f t="shared" si="7"/>
        <v>0.99999999999999989</v>
      </c>
      <c r="AI163" s="64">
        <v>44986</v>
      </c>
      <c r="AJ163" s="64">
        <v>45291</v>
      </c>
      <c r="AK163" s="50" t="s">
        <v>384</v>
      </c>
      <c r="AL163" s="50" t="s">
        <v>381</v>
      </c>
      <c r="AM163" s="50" t="s">
        <v>382</v>
      </c>
      <c r="AN163" s="43" t="s">
        <v>713</v>
      </c>
      <c r="AO163" s="43" t="s">
        <v>160</v>
      </c>
      <c r="AP163" s="197"/>
    </row>
    <row r="164" spans="1:42" ht="85.5" hidden="1" customHeight="1">
      <c r="A164" s="43" t="s">
        <v>40</v>
      </c>
      <c r="B164" s="60" t="s">
        <v>203</v>
      </c>
      <c r="C164" s="76">
        <v>424</v>
      </c>
      <c r="D164" s="248"/>
      <c r="E164" s="301"/>
      <c r="F164" s="77" t="s">
        <v>658</v>
      </c>
      <c r="G164" s="50" t="s">
        <v>385</v>
      </c>
      <c r="H164" s="78">
        <v>0.1</v>
      </c>
      <c r="I164" s="277"/>
      <c r="J164" s="60"/>
      <c r="K164" s="60"/>
      <c r="L164" s="60"/>
      <c r="M164" s="60"/>
      <c r="N164" s="63"/>
      <c r="O164" s="60"/>
      <c r="P164" s="164">
        <v>0.1</v>
      </c>
      <c r="Q164" s="159"/>
      <c r="R164" s="164">
        <v>0.12</v>
      </c>
      <c r="S164" s="159"/>
      <c r="T164" s="164">
        <v>0.12</v>
      </c>
      <c r="U164" s="159"/>
      <c r="V164" s="164">
        <v>0.12</v>
      </c>
      <c r="W164" s="159"/>
      <c r="X164" s="164">
        <v>0.12</v>
      </c>
      <c r="Y164" s="159"/>
      <c r="Z164" s="164">
        <v>0.1</v>
      </c>
      <c r="AA164" s="159"/>
      <c r="AB164" s="164">
        <v>0.12</v>
      </c>
      <c r="AC164" s="159"/>
      <c r="AD164" s="164">
        <v>0.1</v>
      </c>
      <c r="AE164" s="159"/>
      <c r="AF164" s="164">
        <v>0.1</v>
      </c>
      <c r="AG164" s="159"/>
      <c r="AH164" s="161">
        <f t="shared" si="7"/>
        <v>0.99999999999999989</v>
      </c>
      <c r="AI164" s="162">
        <v>45017</v>
      </c>
      <c r="AJ164" s="162">
        <v>45291</v>
      </c>
      <c r="AK164" s="50" t="s">
        <v>386</v>
      </c>
      <c r="AL164" s="50" t="s">
        <v>381</v>
      </c>
      <c r="AM164" s="50" t="s">
        <v>382</v>
      </c>
      <c r="AN164" s="43" t="s">
        <v>713</v>
      </c>
      <c r="AO164" s="43" t="s">
        <v>160</v>
      </c>
      <c r="AP164" s="197"/>
    </row>
    <row r="165" spans="1:42" ht="114.75" hidden="1" customHeight="1">
      <c r="A165" s="43" t="s">
        <v>40</v>
      </c>
      <c r="B165" s="60" t="s">
        <v>203</v>
      </c>
      <c r="C165" s="76">
        <v>424</v>
      </c>
      <c r="D165" s="248"/>
      <c r="E165" s="301"/>
      <c r="F165" s="77" t="s">
        <v>658</v>
      </c>
      <c r="G165" s="50" t="s">
        <v>387</v>
      </c>
      <c r="H165" s="78">
        <v>0.3</v>
      </c>
      <c r="I165" s="277"/>
      <c r="J165" s="60"/>
      <c r="K165" s="60"/>
      <c r="L165" s="80">
        <v>0.09</v>
      </c>
      <c r="M165" s="60"/>
      <c r="N165" s="80">
        <v>0.09</v>
      </c>
      <c r="O165" s="60"/>
      <c r="P165" s="80">
        <v>0.09</v>
      </c>
      <c r="Q165" s="60"/>
      <c r="R165" s="80">
        <v>0.09</v>
      </c>
      <c r="S165" s="60"/>
      <c r="T165" s="80">
        <v>0.09</v>
      </c>
      <c r="U165" s="60"/>
      <c r="V165" s="80">
        <v>0.09</v>
      </c>
      <c r="W165" s="60"/>
      <c r="X165" s="80">
        <v>0.09</v>
      </c>
      <c r="Y165" s="60"/>
      <c r="Z165" s="80">
        <v>0.09</v>
      </c>
      <c r="AA165" s="60"/>
      <c r="AB165" s="80">
        <v>0.09</v>
      </c>
      <c r="AC165" s="60"/>
      <c r="AD165" s="80">
        <v>0.09</v>
      </c>
      <c r="AE165" s="60"/>
      <c r="AF165" s="80">
        <v>0.1</v>
      </c>
      <c r="AG165" s="60"/>
      <c r="AH165" s="31">
        <f t="shared" si="7"/>
        <v>0.99999999999999978</v>
      </c>
      <c r="AI165" s="64">
        <v>44958</v>
      </c>
      <c r="AJ165" s="64">
        <v>45291</v>
      </c>
      <c r="AK165" s="50" t="s">
        <v>777</v>
      </c>
      <c r="AL165" s="50" t="s">
        <v>381</v>
      </c>
      <c r="AM165" s="50" t="s">
        <v>382</v>
      </c>
      <c r="AN165" s="43" t="s">
        <v>713</v>
      </c>
      <c r="AO165" s="43" t="s">
        <v>160</v>
      </c>
      <c r="AP165" s="197"/>
    </row>
    <row r="166" spans="1:42" ht="73.5" hidden="1" customHeight="1">
      <c r="A166" s="43" t="s">
        <v>40</v>
      </c>
      <c r="B166" s="60" t="s">
        <v>203</v>
      </c>
      <c r="C166" s="76">
        <v>424</v>
      </c>
      <c r="D166" s="249"/>
      <c r="E166" s="301"/>
      <c r="F166" s="77" t="s">
        <v>658</v>
      </c>
      <c r="G166" s="50" t="s">
        <v>389</v>
      </c>
      <c r="H166" s="78">
        <v>0.1</v>
      </c>
      <c r="I166" s="276"/>
      <c r="J166" s="60"/>
      <c r="K166" s="60"/>
      <c r="L166" s="60"/>
      <c r="M166" s="60"/>
      <c r="N166" s="60"/>
      <c r="O166" s="60"/>
      <c r="P166" s="60"/>
      <c r="Q166" s="60"/>
      <c r="R166" s="60"/>
      <c r="S166" s="60"/>
      <c r="T166" s="60"/>
      <c r="U166" s="60"/>
      <c r="V166" s="80">
        <v>0.1</v>
      </c>
      <c r="W166" s="60"/>
      <c r="X166" s="63">
        <v>0.25</v>
      </c>
      <c r="Y166" s="60"/>
      <c r="Z166" s="63">
        <v>0.25</v>
      </c>
      <c r="AA166" s="60"/>
      <c r="AB166" s="63">
        <v>0.2</v>
      </c>
      <c r="AC166" s="60"/>
      <c r="AD166" s="63">
        <v>0.2</v>
      </c>
      <c r="AE166" s="60"/>
      <c r="AF166" s="60"/>
      <c r="AG166" s="60"/>
      <c r="AH166" s="31">
        <f t="shared" si="7"/>
        <v>1</v>
      </c>
      <c r="AI166" s="64">
        <v>45108</v>
      </c>
      <c r="AJ166" s="64">
        <v>45260</v>
      </c>
      <c r="AK166" s="50" t="s">
        <v>780</v>
      </c>
      <c r="AL166" s="50" t="s">
        <v>381</v>
      </c>
      <c r="AM166" s="50" t="s">
        <v>382</v>
      </c>
      <c r="AN166" s="43" t="s">
        <v>713</v>
      </c>
      <c r="AO166" s="43" t="s">
        <v>160</v>
      </c>
      <c r="AP166" s="197"/>
    </row>
    <row r="167" spans="1:42" ht="60" hidden="1">
      <c r="A167" s="43" t="s">
        <v>40</v>
      </c>
      <c r="B167" s="60" t="s">
        <v>203</v>
      </c>
      <c r="C167" s="60">
        <v>424</v>
      </c>
      <c r="D167" s="60" t="s">
        <v>70</v>
      </c>
      <c r="E167" s="60" t="s">
        <v>70</v>
      </c>
      <c r="F167" s="43" t="s">
        <v>626</v>
      </c>
      <c r="G167" s="43" t="s">
        <v>630</v>
      </c>
      <c r="H167" s="78">
        <v>1</v>
      </c>
      <c r="I167" s="63">
        <f>+H167</f>
        <v>1</v>
      </c>
      <c r="J167" s="60"/>
      <c r="K167" s="60"/>
      <c r="L167" s="60"/>
      <c r="M167" s="60"/>
      <c r="N167" s="60"/>
      <c r="O167" s="60"/>
      <c r="P167" s="63">
        <v>0.25</v>
      </c>
      <c r="Q167" s="60"/>
      <c r="R167" s="60"/>
      <c r="S167" s="60"/>
      <c r="T167" s="60"/>
      <c r="U167" s="60"/>
      <c r="V167" s="63">
        <v>0.25</v>
      </c>
      <c r="W167" s="60"/>
      <c r="X167" s="60"/>
      <c r="Y167" s="60"/>
      <c r="Z167" s="60"/>
      <c r="AA167" s="60"/>
      <c r="AB167" s="63">
        <v>0.25</v>
      </c>
      <c r="AC167" s="60"/>
      <c r="AD167" s="60"/>
      <c r="AE167" s="60"/>
      <c r="AF167" s="63">
        <v>0.25</v>
      </c>
      <c r="AG167" s="60"/>
      <c r="AH167" s="31">
        <f t="shared" si="7"/>
        <v>1</v>
      </c>
      <c r="AI167" s="64">
        <v>45017</v>
      </c>
      <c r="AJ167" s="64">
        <v>45291</v>
      </c>
      <c r="AK167" s="43" t="s">
        <v>629</v>
      </c>
      <c r="AL167" s="43" t="s">
        <v>287</v>
      </c>
      <c r="AM167" s="43" t="s">
        <v>708</v>
      </c>
      <c r="AN167" s="43" t="s">
        <v>708</v>
      </c>
      <c r="AO167" s="43" t="s">
        <v>160</v>
      </c>
      <c r="AP167" s="197"/>
    </row>
    <row r="168" spans="1:42" ht="61.5" hidden="1" customHeight="1">
      <c r="A168" s="43" t="s">
        <v>40</v>
      </c>
      <c r="B168" s="60" t="s">
        <v>203</v>
      </c>
      <c r="C168" s="76">
        <v>424</v>
      </c>
      <c r="D168" s="81" t="s">
        <v>70</v>
      </c>
      <c r="E168" s="81" t="s">
        <v>70</v>
      </c>
      <c r="F168" s="50" t="s">
        <v>391</v>
      </c>
      <c r="G168" s="50" t="s">
        <v>392</v>
      </c>
      <c r="H168" s="63">
        <v>0.25</v>
      </c>
      <c r="I168" s="261">
        <f>+H168+H169+H170+H171</f>
        <v>1</v>
      </c>
      <c r="J168" s="60"/>
      <c r="K168" s="60"/>
      <c r="L168" s="60"/>
      <c r="M168" s="60"/>
      <c r="N168" s="63">
        <v>1</v>
      </c>
      <c r="O168" s="56"/>
      <c r="P168" s="60"/>
      <c r="Q168" s="60"/>
      <c r="R168" s="60"/>
      <c r="S168" s="60"/>
      <c r="T168" s="60"/>
      <c r="U168" s="60"/>
      <c r="V168" s="63"/>
      <c r="W168" s="63"/>
      <c r="X168" s="60"/>
      <c r="Y168" s="60"/>
      <c r="Z168" s="60"/>
      <c r="AA168" s="60"/>
      <c r="AB168" s="60"/>
      <c r="AC168" s="60"/>
      <c r="AD168" s="60"/>
      <c r="AE168" s="60"/>
      <c r="AF168" s="60"/>
      <c r="AG168" s="60"/>
      <c r="AH168" s="31">
        <f t="shared" si="7"/>
        <v>1</v>
      </c>
      <c r="AI168" s="64">
        <v>44986</v>
      </c>
      <c r="AJ168" s="64">
        <v>45015</v>
      </c>
      <c r="AK168" s="43" t="s">
        <v>393</v>
      </c>
      <c r="AL168" s="50" t="s">
        <v>381</v>
      </c>
      <c r="AM168" s="50" t="s">
        <v>382</v>
      </c>
      <c r="AN168" s="43" t="s">
        <v>713</v>
      </c>
      <c r="AO168" s="43" t="s">
        <v>160</v>
      </c>
      <c r="AP168" s="197"/>
    </row>
    <row r="169" spans="1:42" ht="58.5" hidden="1" customHeight="1">
      <c r="A169" s="43" t="s">
        <v>40</v>
      </c>
      <c r="B169" s="60" t="s">
        <v>203</v>
      </c>
      <c r="C169" s="76">
        <v>424</v>
      </c>
      <c r="D169" s="81" t="s">
        <v>70</v>
      </c>
      <c r="E169" s="81" t="s">
        <v>70</v>
      </c>
      <c r="F169" s="50" t="s">
        <v>391</v>
      </c>
      <c r="G169" s="50" t="s">
        <v>394</v>
      </c>
      <c r="H169" s="63">
        <v>0.25</v>
      </c>
      <c r="I169" s="262"/>
      <c r="J169" s="60"/>
      <c r="K169" s="60"/>
      <c r="L169" s="60"/>
      <c r="M169" s="60"/>
      <c r="N169" s="60"/>
      <c r="O169" s="60"/>
      <c r="P169" s="164">
        <v>0.1</v>
      </c>
      <c r="Q169" s="159"/>
      <c r="R169" s="164">
        <v>0.2</v>
      </c>
      <c r="S169" s="159"/>
      <c r="T169" s="164">
        <v>0.2</v>
      </c>
      <c r="U169" s="159"/>
      <c r="V169" s="164">
        <v>0.25</v>
      </c>
      <c r="W169" s="159"/>
      <c r="X169" s="164">
        <v>0.25</v>
      </c>
      <c r="Y169" s="159"/>
      <c r="Z169" s="164"/>
      <c r="AA169" s="159"/>
      <c r="AB169" s="159"/>
      <c r="AC169" s="159"/>
      <c r="AD169" s="159"/>
      <c r="AE169" s="159"/>
      <c r="AF169" s="159"/>
      <c r="AG169" s="159"/>
      <c r="AH169" s="161">
        <v>1</v>
      </c>
      <c r="AI169" s="162">
        <v>45017</v>
      </c>
      <c r="AJ169" s="162">
        <v>45168</v>
      </c>
      <c r="AK169" s="43" t="s">
        <v>393</v>
      </c>
      <c r="AL169" s="50" t="s">
        <v>381</v>
      </c>
      <c r="AM169" s="50" t="s">
        <v>382</v>
      </c>
      <c r="AN169" s="43" t="s">
        <v>713</v>
      </c>
      <c r="AO169" s="43" t="s">
        <v>160</v>
      </c>
      <c r="AP169" s="197"/>
    </row>
    <row r="170" spans="1:42" ht="56.25" hidden="1" customHeight="1">
      <c r="A170" s="43" t="s">
        <v>40</v>
      </c>
      <c r="B170" s="60" t="s">
        <v>203</v>
      </c>
      <c r="C170" s="76">
        <v>424</v>
      </c>
      <c r="D170" s="81" t="s">
        <v>70</v>
      </c>
      <c r="E170" s="81" t="s">
        <v>70</v>
      </c>
      <c r="F170" s="50" t="s">
        <v>391</v>
      </c>
      <c r="G170" s="50" t="s">
        <v>395</v>
      </c>
      <c r="H170" s="63">
        <v>0.25</v>
      </c>
      <c r="I170" s="262"/>
      <c r="J170" s="60"/>
      <c r="K170" s="60"/>
      <c r="L170" s="63">
        <v>1</v>
      </c>
      <c r="M170" s="60"/>
      <c r="N170" s="60"/>
      <c r="O170" s="60"/>
      <c r="P170" s="60"/>
      <c r="Q170" s="60"/>
      <c r="R170" s="60"/>
      <c r="S170" s="60"/>
      <c r="T170" s="60"/>
      <c r="U170" s="60"/>
      <c r="V170" s="60"/>
      <c r="W170" s="60"/>
      <c r="X170" s="60"/>
      <c r="Y170" s="60"/>
      <c r="Z170" s="60"/>
      <c r="AA170" s="60"/>
      <c r="AB170" s="60"/>
      <c r="AC170" s="60"/>
      <c r="AD170" s="60"/>
      <c r="AE170" s="60"/>
      <c r="AF170" s="60"/>
      <c r="AG170" s="60"/>
      <c r="AH170" s="31">
        <f t="shared" si="7"/>
        <v>1</v>
      </c>
      <c r="AI170" s="64">
        <v>44958</v>
      </c>
      <c r="AJ170" s="64">
        <v>44985</v>
      </c>
      <c r="AK170" s="43" t="s">
        <v>396</v>
      </c>
      <c r="AL170" s="50" t="s">
        <v>381</v>
      </c>
      <c r="AM170" s="50" t="s">
        <v>382</v>
      </c>
      <c r="AN170" s="43" t="s">
        <v>713</v>
      </c>
      <c r="AO170" s="43" t="s">
        <v>160</v>
      </c>
      <c r="AP170" s="197"/>
    </row>
    <row r="171" spans="1:42" ht="70.5" hidden="1" customHeight="1">
      <c r="A171" s="43" t="s">
        <v>40</v>
      </c>
      <c r="B171" s="60" t="s">
        <v>203</v>
      </c>
      <c r="C171" s="76">
        <v>424</v>
      </c>
      <c r="D171" s="81" t="s">
        <v>70</v>
      </c>
      <c r="E171" s="81" t="s">
        <v>70</v>
      </c>
      <c r="F171" s="50" t="s">
        <v>391</v>
      </c>
      <c r="G171" s="50" t="s">
        <v>397</v>
      </c>
      <c r="H171" s="63">
        <v>0.25</v>
      </c>
      <c r="I171" s="263"/>
      <c r="J171" s="169">
        <v>0.16</v>
      </c>
      <c r="K171" s="170"/>
      <c r="L171" s="169">
        <v>0.16</v>
      </c>
      <c r="M171" s="170"/>
      <c r="N171" s="169">
        <v>0.16</v>
      </c>
      <c r="O171" s="170"/>
      <c r="P171" s="169">
        <v>0.16</v>
      </c>
      <c r="Q171" s="170"/>
      <c r="R171" s="169">
        <v>0.16</v>
      </c>
      <c r="S171" s="170"/>
      <c r="T171" s="169">
        <v>0.2</v>
      </c>
      <c r="U171" s="170"/>
      <c r="V171" s="170"/>
      <c r="W171" s="170"/>
      <c r="X171" s="170"/>
      <c r="Y171" s="170"/>
      <c r="Z171" s="170"/>
      <c r="AA171" s="170"/>
      <c r="AB171" s="170"/>
      <c r="AC171" s="170"/>
      <c r="AD171" s="170"/>
      <c r="AE171" s="170"/>
      <c r="AF171" s="170"/>
      <c r="AG171" s="170"/>
      <c r="AH171" s="171">
        <v>1</v>
      </c>
      <c r="AI171" s="172">
        <v>44927</v>
      </c>
      <c r="AJ171" s="172">
        <v>45107</v>
      </c>
      <c r="AK171" s="50" t="s">
        <v>398</v>
      </c>
      <c r="AL171" s="50" t="s">
        <v>381</v>
      </c>
      <c r="AM171" s="50" t="s">
        <v>382</v>
      </c>
      <c r="AN171" s="43" t="s">
        <v>713</v>
      </c>
      <c r="AO171" s="43" t="s">
        <v>160</v>
      </c>
      <c r="AP171" s="197"/>
    </row>
    <row r="172" spans="1:42" ht="60" hidden="1">
      <c r="A172" s="43" t="s">
        <v>40</v>
      </c>
      <c r="B172" s="60" t="s">
        <v>203</v>
      </c>
      <c r="C172" s="60">
        <v>424</v>
      </c>
      <c r="D172" s="247">
        <v>224</v>
      </c>
      <c r="E172" s="273">
        <v>2563267000</v>
      </c>
      <c r="F172" s="43" t="s">
        <v>659</v>
      </c>
      <c r="G172" s="44" t="s">
        <v>427</v>
      </c>
      <c r="H172" s="31">
        <v>0.2</v>
      </c>
      <c r="I172" s="243">
        <f>+H172+H173+H174+H175+H176+H177</f>
        <v>1</v>
      </c>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ref="AH172" si="8">+J172+L172+N172+P172+R172+T172+V172+X172+Z172+AB172+AD172+AF172</f>
        <v>1</v>
      </c>
      <c r="AI172" s="168">
        <v>44986</v>
      </c>
      <c r="AJ172" s="168">
        <v>45230</v>
      </c>
      <c r="AK172" s="44" t="s">
        <v>428</v>
      </c>
      <c r="AL172" s="43" t="s">
        <v>429</v>
      </c>
      <c r="AM172" s="43" t="s">
        <v>612</v>
      </c>
      <c r="AN172" s="44" t="s">
        <v>711</v>
      </c>
      <c r="AO172" s="43" t="s">
        <v>430</v>
      </c>
      <c r="AP172" s="197"/>
    </row>
    <row r="173" spans="1:42" ht="60" hidden="1">
      <c r="A173" s="43" t="s">
        <v>40</v>
      </c>
      <c r="B173" s="60" t="s">
        <v>203</v>
      </c>
      <c r="C173" s="60">
        <v>424</v>
      </c>
      <c r="D173" s="248"/>
      <c r="E173" s="274"/>
      <c r="F173" s="43" t="s">
        <v>660</v>
      </c>
      <c r="G173" s="44" t="s">
        <v>431</v>
      </c>
      <c r="H173" s="31">
        <v>0.05</v>
      </c>
      <c r="I173" s="244"/>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si="7"/>
        <v>1</v>
      </c>
      <c r="AI173" s="168">
        <v>44986</v>
      </c>
      <c r="AJ173" s="168">
        <v>45230</v>
      </c>
      <c r="AK173" s="44" t="s">
        <v>432</v>
      </c>
      <c r="AL173" s="43" t="s">
        <v>429</v>
      </c>
      <c r="AM173" s="43" t="s">
        <v>612</v>
      </c>
      <c r="AN173" s="44" t="s">
        <v>711</v>
      </c>
      <c r="AO173" s="43" t="s">
        <v>430</v>
      </c>
      <c r="AP173" s="197"/>
    </row>
    <row r="174" spans="1:42" ht="135" hidden="1">
      <c r="A174" s="43" t="s">
        <v>40</v>
      </c>
      <c r="B174" s="60" t="s">
        <v>203</v>
      </c>
      <c r="C174" s="60">
        <v>424</v>
      </c>
      <c r="D174" s="248"/>
      <c r="E174" s="274"/>
      <c r="F174" s="43" t="s">
        <v>659</v>
      </c>
      <c r="G174" s="44" t="s">
        <v>433</v>
      </c>
      <c r="H174" s="31">
        <v>0.25</v>
      </c>
      <c r="I174" s="244"/>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7"/>
        <v>1</v>
      </c>
      <c r="AI174" s="168">
        <v>44986</v>
      </c>
      <c r="AJ174" s="168">
        <v>45230</v>
      </c>
      <c r="AK174" s="44" t="s">
        <v>434</v>
      </c>
      <c r="AL174" s="43" t="s">
        <v>429</v>
      </c>
      <c r="AM174" s="43" t="s">
        <v>612</v>
      </c>
      <c r="AN174" s="44" t="s">
        <v>711</v>
      </c>
      <c r="AO174" s="43" t="s">
        <v>430</v>
      </c>
      <c r="AP174" s="197"/>
    </row>
    <row r="175" spans="1:42" ht="117.75" hidden="1" customHeight="1">
      <c r="A175" s="43" t="s">
        <v>40</v>
      </c>
      <c r="B175" s="60" t="s">
        <v>203</v>
      </c>
      <c r="C175" s="60">
        <v>424</v>
      </c>
      <c r="D175" s="248"/>
      <c r="E175" s="274"/>
      <c r="F175" s="43" t="s">
        <v>659</v>
      </c>
      <c r="G175" s="44" t="s">
        <v>435</v>
      </c>
      <c r="H175" s="31">
        <v>0.25</v>
      </c>
      <c r="I175" s="244"/>
      <c r="J175" s="31"/>
      <c r="K175" s="31"/>
      <c r="L175" s="31"/>
      <c r="M175" s="31"/>
      <c r="N175" s="161">
        <v>0.15</v>
      </c>
      <c r="O175" s="161"/>
      <c r="P175" s="161">
        <v>0.15</v>
      </c>
      <c r="Q175" s="161"/>
      <c r="R175" s="161">
        <v>0.12</v>
      </c>
      <c r="S175" s="161"/>
      <c r="T175" s="161">
        <v>0.12</v>
      </c>
      <c r="U175" s="161"/>
      <c r="V175" s="161">
        <v>0.12</v>
      </c>
      <c r="W175" s="161"/>
      <c r="X175" s="161">
        <v>0.12</v>
      </c>
      <c r="Y175" s="161"/>
      <c r="Z175" s="161">
        <v>0.12</v>
      </c>
      <c r="AA175" s="161"/>
      <c r="AB175" s="161">
        <v>0.1</v>
      </c>
      <c r="AC175" s="161"/>
      <c r="AD175" s="161"/>
      <c r="AE175" s="161"/>
      <c r="AF175" s="161"/>
      <c r="AG175" s="161"/>
      <c r="AH175" s="161">
        <f t="shared" si="7"/>
        <v>1</v>
      </c>
      <c r="AI175" s="168">
        <v>44986</v>
      </c>
      <c r="AJ175" s="168">
        <v>45230</v>
      </c>
      <c r="AK175" s="44" t="s">
        <v>436</v>
      </c>
      <c r="AL175" s="43" t="s">
        <v>429</v>
      </c>
      <c r="AM175" s="43" t="s">
        <v>612</v>
      </c>
      <c r="AN175" s="44" t="s">
        <v>711</v>
      </c>
      <c r="AO175" s="43" t="s">
        <v>430</v>
      </c>
      <c r="AP175" s="197"/>
    </row>
    <row r="176" spans="1:42" ht="75" hidden="1">
      <c r="A176" s="43" t="s">
        <v>40</v>
      </c>
      <c r="B176" s="60" t="s">
        <v>203</v>
      </c>
      <c r="C176" s="60">
        <v>424</v>
      </c>
      <c r="D176" s="248"/>
      <c r="E176" s="274"/>
      <c r="F176" s="43" t="s">
        <v>659</v>
      </c>
      <c r="G176" s="44" t="s">
        <v>437</v>
      </c>
      <c r="H176" s="31">
        <v>0.2</v>
      </c>
      <c r="I176" s="244"/>
      <c r="J176" s="31">
        <v>0.1</v>
      </c>
      <c r="K176" s="31"/>
      <c r="L176" s="31">
        <v>0.1</v>
      </c>
      <c r="M176" s="31"/>
      <c r="N176" s="31">
        <v>0.1</v>
      </c>
      <c r="O176" s="31"/>
      <c r="P176" s="31">
        <v>0.1</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si="7"/>
        <v>0.99999999999999989</v>
      </c>
      <c r="AI176" s="62">
        <v>44928</v>
      </c>
      <c r="AJ176" s="62">
        <v>45230</v>
      </c>
      <c r="AK176" s="44" t="s">
        <v>438</v>
      </c>
      <c r="AL176" s="43" t="s">
        <v>429</v>
      </c>
      <c r="AM176" s="43" t="s">
        <v>612</v>
      </c>
      <c r="AN176" s="44" t="s">
        <v>711</v>
      </c>
      <c r="AO176" s="43" t="s">
        <v>430</v>
      </c>
      <c r="AP176" s="197"/>
    </row>
    <row r="177" spans="1:42" ht="75" hidden="1">
      <c r="A177" s="43" t="s">
        <v>40</v>
      </c>
      <c r="B177" s="60" t="s">
        <v>203</v>
      </c>
      <c r="C177" s="60">
        <v>424</v>
      </c>
      <c r="D177" s="249"/>
      <c r="E177" s="274"/>
      <c r="F177" s="43" t="s">
        <v>659</v>
      </c>
      <c r="G177" s="44" t="s">
        <v>439</v>
      </c>
      <c r="H177" s="31">
        <v>0.05</v>
      </c>
      <c r="I177" s="245"/>
      <c r="J177" s="31"/>
      <c r="K177" s="31"/>
      <c r="L177" s="31"/>
      <c r="M177" s="31"/>
      <c r="N177" s="31"/>
      <c r="O177" s="31"/>
      <c r="P177" s="31"/>
      <c r="Q177" s="31"/>
      <c r="R177" s="31">
        <v>0.2</v>
      </c>
      <c r="S177" s="31"/>
      <c r="T177" s="31">
        <v>0.2</v>
      </c>
      <c r="U177" s="31"/>
      <c r="V177" s="31">
        <v>0.2</v>
      </c>
      <c r="W177" s="31"/>
      <c r="X177" s="31">
        <v>0.2</v>
      </c>
      <c r="Y177" s="31"/>
      <c r="Z177" s="31">
        <v>0.2</v>
      </c>
      <c r="AA177" s="31"/>
      <c r="AB177" s="31"/>
      <c r="AC177" s="31"/>
      <c r="AD177" s="31"/>
      <c r="AE177" s="31"/>
      <c r="AF177" s="31"/>
      <c r="AG177" s="31"/>
      <c r="AH177" s="31">
        <f t="shared" si="7"/>
        <v>1</v>
      </c>
      <c r="AI177" s="62">
        <v>45047</v>
      </c>
      <c r="AJ177" s="62">
        <v>45199</v>
      </c>
      <c r="AK177" s="44" t="s">
        <v>440</v>
      </c>
      <c r="AL177" s="43" t="s">
        <v>429</v>
      </c>
      <c r="AM177" s="43" t="s">
        <v>612</v>
      </c>
      <c r="AN177" s="44" t="s">
        <v>711</v>
      </c>
      <c r="AO177" s="43" t="s">
        <v>430</v>
      </c>
      <c r="AP177" s="197"/>
    </row>
    <row r="178" spans="1:42" ht="60" hidden="1">
      <c r="A178" s="43" t="s">
        <v>40</v>
      </c>
      <c r="B178" s="60" t="s">
        <v>203</v>
      </c>
      <c r="C178" s="60">
        <v>424</v>
      </c>
      <c r="D178" s="248">
        <v>1200</v>
      </c>
      <c r="E178" s="274"/>
      <c r="F178" s="43" t="s">
        <v>661</v>
      </c>
      <c r="G178" s="44" t="s">
        <v>441</v>
      </c>
      <c r="H178" s="31">
        <v>0.2</v>
      </c>
      <c r="I178" s="244">
        <f>+H178+H179+H180+H181</f>
        <v>1</v>
      </c>
      <c r="J178" s="31"/>
      <c r="K178" s="31"/>
      <c r="L178" s="31"/>
      <c r="M178" s="31"/>
      <c r="N178" s="161">
        <v>0.12</v>
      </c>
      <c r="O178" s="161"/>
      <c r="P178" s="161">
        <v>0.12</v>
      </c>
      <c r="Q178" s="161"/>
      <c r="R178" s="161">
        <v>0.12</v>
      </c>
      <c r="S178" s="161"/>
      <c r="T178" s="161">
        <v>0.12</v>
      </c>
      <c r="U178" s="161"/>
      <c r="V178" s="161">
        <v>0.12</v>
      </c>
      <c r="W178" s="161"/>
      <c r="X178" s="161">
        <v>0.1</v>
      </c>
      <c r="Y178" s="161"/>
      <c r="Z178" s="161">
        <v>0.1</v>
      </c>
      <c r="AA178" s="161"/>
      <c r="AB178" s="161">
        <v>0.2</v>
      </c>
      <c r="AC178" s="161"/>
      <c r="AD178" s="161"/>
      <c r="AE178" s="161"/>
      <c r="AF178" s="161"/>
      <c r="AG178" s="161"/>
      <c r="AH178" s="161">
        <f t="shared" si="7"/>
        <v>1</v>
      </c>
      <c r="AI178" s="168">
        <v>44986</v>
      </c>
      <c r="AJ178" s="168">
        <v>45230</v>
      </c>
      <c r="AK178" s="44" t="s">
        <v>440</v>
      </c>
      <c r="AL178" s="43" t="s">
        <v>429</v>
      </c>
      <c r="AM178" s="43" t="s">
        <v>612</v>
      </c>
      <c r="AN178" s="44" t="s">
        <v>711</v>
      </c>
      <c r="AO178" s="43" t="s">
        <v>430</v>
      </c>
      <c r="AP178" s="197"/>
    </row>
    <row r="179" spans="1:42" ht="135" hidden="1">
      <c r="A179" s="43" t="s">
        <v>40</v>
      </c>
      <c r="B179" s="60" t="s">
        <v>203</v>
      </c>
      <c r="C179" s="60">
        <v>424</v>
      </c>
      <c r="D179" s="248"/>
      <c r="E179" s="274"/>
      <c r="F179" s="43" t="s">
        <v>661</v>
      </c>
      <c r="G179" s="44" t="s">
        <v>442</v>
      </c>
      <c r="H179" s="31">
        <v>0.3</v>
      </c>
      <c r="I179" s="244"/>
      <c r="J179" s="31"/>
      <c r="K179" s="31"/>
      <c r="L179" s="31"/>
      <c r="M179" s="31"/>
      <c r="N179" s="161">
        <v>0.1</v>
      </c>
      <c r="O179" s="161"/>
      <c r="P179" s="161">
        <v>0.2</v>
      </c>
      <c r="Q179" s="161"/>
      <c r="R179" s="161">
        <v>0.12</v>
      </c>
      <c r="S179" s="161"/>
      <c r="T179" s="161">
        <v>0.12</v>
      </c>
      <c r="U179" s="161"/>
      <c r="V179" s="161">
        <v>0.12</v>
      </c>
      <c r="W179" s="161"/>
      <c r="X179" s="161">
        <v>0.12</v>
      </c>
      <c r="Y179" s="161"/>
      <c r="Z179" s="161">
        <v>0.12</v>
      </c>
      <c r="AA179" s="161"/>
      <c r="AB179" s="161">
        <v>0.1</v>
      </c>
      <c r="AC179" s="161"/>
      <c r="AD179" s="161"/>
      <c r="AE179" s="161"/>
      <c r="AF179" s="161"/>
      <c r="AG179" s="161"/>
      <c r="AH179" s="161">
        <f t="shared" si="7"/>
        <v>1</v>
      </c>
      <c r="AI179" s="168">
        <v>44986</v>
      </c>
      <c r="AJ179" s="168">
        <v>45230</v>
      </c>
      <c r="AK179" s="44" t="s">
        <v>434</v>
      </c>
      <c r="AL179" s="43" t="s">
        <v>429</v>
      </c>
      <c r="AM179" s="43" t="s">
        <v>612</v>
      </c>
      <c r="AN179" s="44" t="s">
        <v>711</v>
      </c>
      <c r="AO179" s="43" t="s">
        <v>430</v>
      </c>
      <c r="AP179" s="197"/>
    </row>
    <row r="180" spans="1:42" ht="134.25" hidden="1" customHeight="1">
      <c r="A180" s="43" t="s">
        <v>40</v>
      </c>
      <c r="B180" s="60" t="s">
        <v>203</v>
      </c>
      <c r="C180" s="60">
        <v>424</v>
      </c>
      <c r="D180" s="248"/>
      <c r="E180" s="274"/>
      <c r="F180" s="43" t="s">
        <v>661</v>
      </c>
      <c r="G180" s="44" t="s">
        <v>443</v>
      </c>
      <c r="H180" s="31">
        <v>0.4</v>
      </c>
      <c r="I180" s="244"/>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7"/>
        <v>1</v>
      </c>
      <c r="AI180" s="168">
        <v>44986</v>
      </c>
      <c r="AJ180" s="168">
        <v>45230</v>
      </c>
      <c r="AK180" s="44" t="s">
        <v>444</v>
      </c>
      <c r="AL180" s="43" t="s">
        <v>429</v>
      </c>
      <c r="AM180" s="43" t="s">
        <v>612</v>
      </c>
      <c r="AN180" s="44" t="s">
        <v>711</v>
      </c>
      <c r="AO180" s="43" t="s">
        <v>430</v>
      </c>
      <c r="AP180" s="197"/>
    </row>
    <row r="181" spans="1:42" ht="75" hidden="1">
      <c r="A181" s="43" t="s">
        <v>40</v>
      </c>
      <c r="B181" s="60" t="s">
        <v>203</v>
      </c>
      <c r="C181" s="60">
        <v>424</v>
      </c>
      <c r="D181" s="249"/>
      <c r="E181" s="274"/>
      <c r="F181" s="43" t="s">
        <v>661</v>
      </c>
      <c r="G181" s="44" t="s">
        <v>820</v>
      </c>
      <c r="H181" s="31">
        <v>0.1</v>
      </c>
      <c r="I181" s="245"/>
      <c r="J181" s="31"/>
      <c r="K181" s="31"/>
      <c r="L181" s="31"/>
      <c r="M181" s="31"/>
      <c r="N181" s="31"/>
      <c r="O181" s="31"/>
      <c r="P181" s="31"/>
      <c r="Q181" s="31"/>
      <c r="R181" s="31"/>
      <c r="S181" s="31"/>
      <c r="T181" s="31"/>
      <c r="U181" s="31"/>
      <c r="V181" s="31"/>
      <c r="W181" s="31"/>
      <c r="X181" s="161">
        <v>1</v>
      </c>
      <c r="Y181" s="161"/>
      <c r="Z181" s="161"/>
      <c r="AA181" s="161"/>
      <c r="AB181" s="161"/>
      <c r="AC181" s="161"/>
      <c r="AD181" s="161"/>
      <c r="AE181" s="161"/>
      <c r="AF181" s="161"/>
      <c r="AG181" s="161"/>
      <c r="AH181" s="161">
        <f t="shared" si="7"/>
        <v>1</v>
      </c>
      <c r="AI181" s="168">
        <v>45139</v>
      </c>
      <c r="AJ181" s="168">
        <v>45168</v>
      </c>
      <c r="AK181" s="44" t="s">
        <v>438</v>
      </c>
      <c r="AL181" s="43" t="s">
        <v>429</v>
      </c>
      <c r="AM181" s="43" t="s">
        <v>612</v>
      </c>
      <c r="AN181" s="44" t="s">
        <v>711</v>
      </c>
      <c r="AO181" s="43" t="s">
        <v>430</v>
      </c>
      <c r="AP181" s="197"/>
    </row>
    <row r="182" spans="1:42" ht="75" hidden="1">
      <c r="A182" s="43" t="s">
        <v>40</v>
      </c>
      <c r="B182" s="60" t="s">
        <v>203</v>
      </c>
      <c r="C182" s="60">
        <v>424</v>
      </c>
      <c r="D182" s="61" t="s">
        <v>70</v>
      </c>
      <c r="E182" s="61" t="s">
        <v>70</v>
      </c>
      <c r="F182" s="43" t="s">
        <v>446</v>
      </c>
      <c r="G182" s="44" t="s">
        <v>447</v>
      </c>
      <c r="H182" s="89">
        <v>0.1</v>
      </c>
      <c r="I182" s="243">
        <f>+H182+H183+H184+H185+H186+H187+H188+H189</f>
        <v>1</v>
      </c>
      <c r="J182" s="33"/>
      <c r="K182" s="60"/>
      <c r="L182" s="63"/>
      <c r="M182" s="60"/>
      <c r="N182" s="164">
        <v>1</v>
      </c>
      <c r="O182" s="159"/>
      <c r="P182" s="164"/>
      <c r="Q182" s="159"/>
      <c r="R182" s="164"/>
      <c r="S182" s="159"/>
      <c r="T182" s="164"/>
      <c r="U182" s="159"/>
      <c r="V182" s="164"/>
      <c r="W182" s="159"/>
      <c r="X182" s="159"/>
      <c r="Y182" s="159"/>
      <c r="Z182" s="159"/>
      <c r="AA182" s="159"/>
      <c r="AB182" s="159"/>
      <c r="AC182" s="159"/>
      <c r="AD182" s="159"/>
      <c r="AE182" s="159"/>
      <c r="AF182" s="159"/>
      <c r="AG182" s="159"/>
      <c r="AH182" s="161">
        <f t="shared" si="7"/>
        <v>1</v>
      </c>
      <c r="AI182" s="168">
        <v>44986</v>
      </c>
      <c r="AJ182" s="168">
        <v>45015</v>
      </c>
      <c r="AK182" s="44" t="s">
        <v>448</v>
      </c>
      <c r="AL182" s="43" t="s">
        <v>429</v>
      </c>
      <c r="AM182" s="43" t="s">
        <v>612</v>
      </c>
      <c r="AN182" s="44" t="s">
        <v>711</v>
      </c>
      <c r="AO182" s="43" t="s">
        <v>430</v>
      </c>
      <c r="AP182" s="197"/>
    </row>
    <row r="183" spans="1:42" ht="120" hidden="1">
      <c r="A183" s="43" t="s">
        <v>40</v>
      </c>
      <c r="B183" s="60" t="s">
        <v>203</v>
      </c>
      <c r="C183" s="60">
        <v>424</v>
      </c>
      <c r="D183" s="61" t="s">
        <v>70</v>
      </c>
      <c r="E183" s="61" t="s">
        <v>70</v>
      </c>
      <c r="F183" s="43" t="s">
        <v>446</v>
      </c>
      <c r="G183" s="44" t="s">
        <v>449</v>
      </c>
      <c r="H183" s="89">
        <v>0.1</v>
      </c>
      <c r="I183" s="244"/>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+J183+L183+N183+P183+R183+T183+V183+X183+Z183+AB183+AD183+AF183</f>
        <v>1</v>
      </c>
      <c r="AI183" s="168">
        <v>44986</v>
      </c>
      <c r="AJ183" s="168">
        <v>45230</v>
      </c>
      <c r="AK183" s="44" t="s">
        <v>450</v>
      </c>
      <c r="AL183" s="43" t="s">
        <v>429</v>
      </c>
      <c r="AM183" s="43" t="s">
        <v>612</v>
      </c>
      <c r="AN183" s="44" t="s">
        <v>711</v>
      </c>
      <c r="AO183" s="43" t="s">
        <v>430</v>
      </c>
      <c r="AP183" s="197"/>
    </row>
    <row r="184" spans="1:42" ht="60" hidden="1">
      <c r="A184" s="43" t="s">
        <v>40</v>
      </c>
      <c r="B184" s="60" t="s">
        <v>203</v>
      </c>
      <c r="C184" s="60">
        <v>424</v>
      </c>
      <c r="D184" s="61" t="s">
        <v>70</v>
      </c>
      <c r="E184" s="61" t="s">
        <v>70</v>
      </c>
      <c r="F184" s="43" t="s">
        <v>446</v>
      </c>
      <c r="G184" s="44" t="s">
        <v>451</v>
      </c>
      <c r="H184" s="89">
        <v>0.1</v>
      </c>
      <c r="I184" s="244"/>
      <c r="J184" s="78">
        <v>0.08</v>
      </c>
      <c r="K184" s="78" t="s">
        <v>127</v>
      </c>
      <c r="L184" s="78">
        <v>0.08</v>
      </c>
      <c r="M184" s="78" t="s">
        <v>127</v>
      </c>
      <c r="N184" s="78">
        <v>0.08</v>
      </c>
      <c r="O184" s="78" t="s">
        <v>127</v>
      </c>
      <c r="P184" s="78">
        <v>0.08</v>
      </c>
      <c r="Q184" s="78" t="s">
        <v>127</v>
      </c>
      <c r="R184" s="78">
        <v>0.08</v>
      </c>
      <c r="S184" s="78" t="s">
        <v>127</v>
      </c>
      <c r="T184" s="78">
        <v>0.08</v>
      </c>
      <c r="U184" s="78" t="s">
        <v>127</v>
      </c>
      <c r="V184" s="78">
        <v>0.08</v>
      </c>
      <c r="W184" s="78" t="s">
        <v>127</v>
      </c>
      <c r="X184" s="78">
        <v>0.08</v>
      </c>
      <c r="Y184" s="78" t="s">
        <v>127</v>
      </c>
      <c r="Z184" s="78">
        <v>0.09</v>
      </c>
      <c r="AA184" s="78" t="s">
        <v>127</v>
      </c>
      <c r="AB184" s="78">
        <v>0.09</v>
      </c>
      <c r="AC184" s="78" t="s">
        <v>127</v>
      </c>
      <c r="AD184" s="78">
        <v>0.09</v>
      </c>
      <c r="AE184" s="78" t="s">
        <v>127</v>
      </c>
      <c r="AF184" s="78">
        <v>0.09</v>
      </c>
      <c r="AG184" s="78" t="s">
        <v>127</v>
      </c>
      <c r="AH184" s="31">
        <f t="shared" si="7"/>
        <v>0.99999999999999989</v>
      </c>
      <c r="AI184" s="62">
        <v>44927</v>
      </c>
      <c r="AJ184" s="62">
        <v>45291</v>
      </c>
      <c r="AK184" s="44" t="s">
        <v>452</v>
      </c>
      <c r="AL184" s="43" t="s">
        <v>429</v>
      </c>
      <c r="AM184" s="43" t="s">
        <v>612</v>
      </c>
      <c r="AN184" s="44" t="s">
        <v>711</v>
      </c>
      <c r="AO184" s="43" t="s">
        <v>430</v>
      </c>
      <c r="AP184" s="197"/>
    </row>
    <row r="185" spans="1:42" ht="60" hidden="1">
      <c r="A185" s="43" t="s">
        <v>40</v>
      </c>
      <c r="B185" s="60" t="s">
        <v>203</v>
      </c>
      <c r="C185" s="60">
        <v>424</v>
      </c>
      <c r="D185" s="61" t="s">
        <v>70</v>
      </c>
      <c r="E185" s="61" t="s">
        <v>70</v>
      </c>
      <c r="F185" s="43" t="s">
        <v>446</v>
      </c>
      <c r="G185" s="44" t="s">
        <v>453</v>
      </c>
      <c r="H185" s="89">
        <v>0.1</v>
      </c>
      <c r="I185" s="244"/>
      <c r="J185" s="31"/>
      <c r="K185" s="31"/>
      <c r="L185" s="31"/>
      <c r="M185" s="31"/>
      <c r="N185" s="31"/>
      <c r="O185" s="31"/>
      <c r="P185" s="31"/>
      <c r="Q185" s="31"/>
      <c r="R185" s="31"/>
      <c r="S185" s="31"/>
      <c r="T185" s="31"/>
      <c r="U185" s="31"/>
      <c r="V185" s="31"/>
      <c r="W185" s="31"/>
      <c r="X185" s="31"/>
      <c r="Y185" s="31"/>
      <c r="Z185" s="31"/>
      <c r="AA185" s="31"/>
      <c r="AB185" s="31"/>
      <c r="AC185" s="31"/>
      <c r="AD185" s="31">
        <v>1</v>
      </c>
      <c r="AE185" s="31"/>
      <c r="AF185" s="31"/>
      <c r="AG185" s="31"/>
      <c r="AH185" s="31">
        <f t="shared" si="7"/>
        <v>1</v>
      </c>
      <c r="AI185" s="62">
        <v>45231</v>
      </c>
      <c r="AJ185" s="62">
        <v>45260</v>
      </c>
      <c r="AK185" s="44" t="s">
        <v>454</v>
      </c>
      <c r="AL185" s="43" t="s">
        <v>429</v>
      </c>
      <c r="AM185" s="43" t="s">
        <v>612</v>
      </c>
      <c r="AN185" s="44" t="s">
        <v>711</v>
      </c>
      <c r="AO185" s="43" t="s">
        <v>430</v>
      </c>
      <c r="AP185" s="197"/>
    </row>
    <row r="186" spans="1:42" ht="60" hidden="1">
      <c r="A186" s="43" t="s">
        <v>40</v>
      </c>
      <c r="B186" s="60" t="s">
        <v>203</v>
      </c>
      <c r="C186" s="60">
        <v>424</v>
      </c>
      <c r="D186" s="61" t="s">
        <v>70</v>
      </c>
      <c r="E186" s="61" t="s">
        <v>70</v>
      </c>
      <c r="F186" s="43" t="s">
        <v>446</v>
      </c>
      <c r="G186" s="44" t="s">
        <v>455</v>
      </c>
      <c r="H186" s="89">
        <v>0.1</v>
      </c>
      <c r="I186" s="244"/>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7"/>
        <v>1</v>
      </c>
      <c r="AI186" s="62">
        <v>45231</v>
      </c>
      <c r="AJ186" s="62">
        <v>45260</v>
      </c>
      <c r="AK186" s="44" t="s">
        <v>454</v>
      </c>
      <c r="AL186" s="43" t="s">
        <v>429</v>
      </c>
      <c r="AM186" s="43" t="s">
        <v>612</v>
      </c>
      <c r="AN186" s="44" t="s">
        <v>711</v>
      </c>
      <c r="AO186" s="43" t="s">
        <v>430</v>
      </c>
      <c r="AP186" s="197"/>
    </row>
    <row r="187" spans="1:42" ht="108.75" hidden="1" customHeight="1">
      <c r="A187" s="43" t="s">
        <v>40</v>
      </c>
      <c r="B187" s="60" t="s">
        <v>203</v>
      </c>
      <c r="C187" s="60">
        <v>424</v>
      </c>
      <c r="D187" s="61" t="s">
        <v>70</v>
      </c>
      <c r="E187" s="61" t="s">
        <v>70</v>
      </c>
      <c r="F187" s="43" t="s">
        <v>446</v>
      </c>
      <c r="G187" s="44" t="s">
        <v>456</v>
      </c>
      <c r="H187" s="89">
        <v>0.1</v>
      </c>
      <c r="I187" s="244"/>
      <c r="J187" s="31"/>
      <c r="K187" s="31"/>
      <c r="L187" s="31">
        <v>0.15</v>
      </c>
      <c r="M187" s="31"/>
      <c r="N187" s="31">
        <v>0.25</v>
      </c>
      <c r="O187" s="31"/>
      <c r="P187" s="31"/>
      <c r="Q187" s="31"/>
      <c r="R187" s="31">
        <v>0.15</v>
      </c>
      <c r="S187" s="31"/>
      <c r="T187" s="31">
        <v>0.2</v>
      </c>
      <c r="U187" s="31"/>
      <c r="V187" s="31">
        <v>0.25</v>
      </c>
      <c r="W187" s="31"/>
      <c r="X187" s="31"/>
      <c r="Y187" s="31"/>
      <c r="Z187" s="31"/>
      <c r="AA187" s="31"/>
      <c r="AB187" s="31"/>
      <c r="AC187" s="31"/>
      <c r="AD187" s="31"/>
      <c r="AE187" s="31"/>
      <c r="AF187" s="31"/>
      <c r="AG187" s="31"/>
      <c r="AH187" s="31">
        <f t="shared" si="7"/>
        <v>1</v>
      </c>
      <c r="AI187" s="62">
        <v>44958</v>
      </c>
      <c r="AJ187" s="62">
        <v>45138</v>
      </c>
      <c r="AK187" s="44" t="s">
        <v>457</v>
      </c>
      <c r="AL187" s="43" t="s">
        <v>429</v>
      </c>
      <c r="AM187" s="43" t="s">
        <v>612</v>
      </c>
      <c r="AN187" s="44" t="s">
        <v>711</v>
      </c>
      <c r="AO187" s="43" t="s">
        <v>430</v>
      </c>
      <c r="AP187" s="197"/>
    </row>
    <row r="188" spans="1:42" s="175" customFormat="1" ht="183" hidden="1" customHeight="1">
      <c r="A188" s="158" t="s">
        <v>40</v>
      </c>
      <c r="B188" s="159" t="s">
        <v>203</v>
      </c>
      <c r="C188" s="159">
        <v>424</v>
      </c>
      <c r="D188" s="173" t="s">
        <v>70</v>
      </c>
      <c r="E188" s="173" t="s">
        <v>70</v>
      </c>
      <c r="F188" s="158" t="s">
        <v>446</v>
      </c>
      <c r="G188" s="158" t="s">
        <v>831</v>
      </c>
      <c r="H188" s="174">
        <v>0.1</v>
      </c>
      <c r="I188" s="244"/>
      <c r="J188" s="161"/>
      <c r="K188" s="161"/>
      <c r="L188" s="161"/>
      <c r="M188" s="161"/>
      <c r="N188" s="161">
        <v>0.1</v>
      </c>
      <c r="O188" s="161"/>
      <c r="P188" s="161">
        <v>0.1</v>
      </c>
      <c r="Q188" s="161"/>
      <c r="R188" s="161">
        <v>0.1</v>
      </c>
      <c r="S188" s="161"/>
      <c r="T188" s="161">
        <v>0.1</v>
      </c>
      <c r="U188" s="161"/>
      <c r="V188" s="161">
        <v>0.1</v>
      </c>
      <c r="W188" s="161"/>
      <c r="X188" s="161">
        <v>0.1</v>
      </c>
      <c r="Y188" s="161"/>
      <c r="Z188" s="161">
        <v>0.1</v>
      </c>
      <c r="AA188" s="161"/>
      <c r="AB188" s="161">
        <v>0.1</v>
      </c>
      <c r="AC188" s="161"/>
      <c r="AD188" s="161">
        <v>0.1</v>
      </c>
      <c r="AE188" s="161"/>
      <c r="AF188" s="161">
        <v>0.1</v>
      </c>
      <c r="AG188" s="161"/>
      <c r="AH188" s="161">
        <f t="shared" si="7"/>
        <v>0.99999999999999989</v>
      </c>
      <c r="AI188" s="168">
        <v>44986</v>
      </c>
      <c r="AJ188" s="168">
        <v>45275</v>
      </c>
      <c r="AK188" s="160" t="s">
        <v>458</v>
      </c>
      <c r="AL188" s="158" t="s">
        <v>429</v>
      </c>
      <c r="AM188" s="158" t="s">
        <v>612</v>
      </c>
      <c r="AN188" s="160" t="s">
        <v>711</v>
      </c>
      <c r="AO188" s="158" t="s">
        <v>430</v>
      </c>
      <c r="AP188" s="170"/>
    </row>
    <row r="189" spans="1:42" ht="60" hidden="1">
      <c r="A189" s="43" t="s">
        <v>40</v>
      </c>
      <c r="B189" s="60" t="s">
        <v>203</v>
      </c>
      <c r="C189" s="60">
        <v>424</v>
      </c>
      <c r="D189" s="61" t="s">
        <v>70</v>
      </c>
      <c r="E189" s="61" t="s">
        <v>70</v>
      </c>
      <c r="F189" s="43" t="s">
        <v>446</v>
      </c>
      <c r="G189" s="43" t="s">
        <v>459</v>
      </c>
      <c r="H189" s="89">
        <v>0.3</v>
      </c>
      <c r="I189" s="245"/>
      <c r="J189" s="31"/>
      <c r="K189" s="31"/>
      <c r="L189" s="31"/>
      <c r="M189" s="31"/>
      <c r="N189" s="31">
        <v>0.15</v>
      </c>
      <c r="O189" s="31"/>
      <c r="P189" s="31">
        <v>0.15</v>
      </c>
      <c r="Q189" s="31"/>
      <c r="R189" s="31">
        <v>0.1</v>
      </c>
      <c r="S189" s="31"/>
      <c r="T189" s="31">
        <v>0.1</v>
      </c>
      <c r="U189" s="31"/>
      <c r="V189" s="31">
        <v>0.1</v>
      </c>
      <c r="W189" s="31"/>
      <c r="X189" s="31">
        <v>0.1</v>
      </c>
      <c r="Y189" s="31"/>
      <c r="Z189" s="31">
        <v>0.1</v>
      </c>
      <c r="AA189" s="31"/>
      <c r="AB189" s="31">
        <v>0.1</v>
      </c>
      <c r="AC189" s="31"/>
      <c r="AD189" s="31">
        <v>0.1</v>
      </c>
      <c r="AE189" s="31"/>
      <c r="AF189" s="31"/>
      <c r="AG189" s="31"/>
      <c r="AH189" s="31">
        <f t="shared" si="7"/>
        <v>0.99999999999999989</v>
      </c>
      <c r="AI189" s="62">
        <v>44986</v>
      </c>
      <c r="AJ189" s="62">
        <v>45272</v>
      </c>
      <c r="AK189" s="44" t="s">
        <v>460</v>
      </c>
      <c r="AL189" s="43" t="s">
        <v>429</v>
      </c>
      <c r="AM189" s="43" t="s">
        <v>612</v>
      </c>
      <c r="AN189" s="44" t="s">
        <v>711</v>
      </c>
      <c r="AO189" s="43" t="s">
        <v>430</v>
      </c>
      <c r="AP189" s="197"/>
    </row>
    <row r="190" spans="1:42" ht="60" hidden="1">
      <c r="A190" s="43" t="s">
        <v>40</v>
      </c>
      <c r="B190" s="60" t="s">
        <v>203</v>
      </c>
      <c r="C190" s="60">
        <v>424</v>
      </c>
      <c r="D190" s="60" t="s">
        <v>70</v>
      </c>
      <c r="E190" s="60" t="s">
        <v>70</v>
      </c>
      <c r="F190" s="43" t="s">
        <v>446</v>
      </c>
      <c r="G190" s="43" t="s">
        <v>628</v>
      </c>
      <c r="H190" s="89">
        <v>1</v>
      </c>
      <c r="I190" s="63">
        <f>+H190</f>
        <v>1</v>
      </c>
      <c r="J190" s="60"/>
      <c r="K190" s="60"/>
      <c r="L190" s="60"/>
      <c r="M190" s="60"/>
      <c r="N190" s="60"/>
      <c r="O190" s="60"/>
      <c r="P190" s="63">
        <v>0.25</v>
      </c>
      <c r="Q190" s="60"/>
      <c r="R190" s="60"/>
      <c r="S190" s="60"/>
      <c r="T190" s="60"/>
      <c r="U190" s="60"/>
      <c r="V190" s="63">
        <v>0.25</v>
      </c>
      <c r="W190" s="60"/>
      <c r="X190" s="60"/>
      <c r="Y190" s="60"/>
      <c r="Z190" s="60"/>
      <c r="AA190" s="60"/>
      <c r="AB190" s="63">
        <v>0.25</v>
      </c>
      <c r="AC190" s="60"/>
      <c r="AD190" s="60"/>
      <c r="AE190" s="60"/>
      <c r="AF190" s="63">
        <v>0.25</v>
      </c>
      <c r="AG190" s="60"/>
      <c r="AH190" s="31">
        <f>+J190+L190+N190+P190+R190+T190+V190+X190+Z190+AB190+AD190+AF190</f>
        <v>1</v>
      </c>
      <c r="AI190" s="64">
        <v>45017</v>
      </c>
      <c r="AJ190" s="64">
        <v>45291</v>
      </c>
      <c r="AK190" s="43" t="s">
        <v>629</v>
      </c>
      <c r="AL190" s="43" t="s">
        <v>429</v>
      </c>
      <c r="AM190" s="43" t="s">
        <v>612</v>
      </c>
      <c r="AN190" s="44" t="s">
        <v>711</v>
      </c>
      <c r="AO190" s="43" t="s">
        <v>430</v>
      </c>
      <c r="AP190" s="197"/>
    </row>
    <row r="191" spans="1:42" s="36" customFormat="1" ht="134.25" hidden="1" customHeight="1">
      <c r="A191" s="43" t="s">
        <v>40</v>
      </c>
      <c r="B191" s="60" t="s">
        <v>203</v>
      </c>
      <c r="C191" s="60">
        <v>424</v>
      </c>
      <c r="D191" s="247">
        <v>130</v>
      </c>
      <c r="E191" s="270">
        <v>3691930000</v>
      </c>
      <c r="F191" s="43" t="s">
        <v>662</v>
      </c>
      <c r="G191" s="44" t="s">
        <v>461</v>
      </c>
      <c r="H191" s="31">
        <v>0.1</v>
      </c>
      <c r="I191" s="261">
        <f>+H191+H192+H193+H194+H195+H196</f>
        <v>1</v>
      </c>
      <c r="J191" s="63"/>
      <c r="K191" s="63"/>
      <c r="L191" s="63"/>
      <c r="M191" s="63"/>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59"/>
      <c r="AH191" s="164">
        <f>SUM(J191+L191+N191+P191+R191+T191+V191+X191+Z191+AB191+AD191+AF191)</f>
        <v>1</v>
      </c>
      <c r="AI191" s="162">
        <v>44986</v>
      </c>
      <c r="AJ191" s="162">
        <v>45076</v>
      </c>
      <c r="AK191" s="44" t="s">
        <v>462</v>
      </c>
      <c r="AL191" s="43" t="s">
        <v>463</v>
      </c>
      <c r="AM191" s="44" t="s">
        <v>464</v>
      </c>
      <c r="AN191" s="25" t="s">
        <v>465</v>
      </c>
      <c r="AO191" s="25" t="s">
        <v>785</v>
      </c>
      <c r="AP191" s="199"/>
    </row>
    <row r="192" spans="1:42" s="36" customFormat="1" ht="121.5" hidden="1" customHeight="1">
      <c r="A192" s="43" t="s">
        <v>40</v>
      </c>
      <c r="B192" s="60" t="s">
        <v>203</v>
      </c>
      <c r="C192" s="60">
        <v>424</v>
      </c>
      <c r="D192" s="248"/>
      <c r="E192" s="271"/>
      <c r="F192" s="43" t="s">
        <v>662</v>
      </c>
      <c r="G192" s="44" t="s">
        <v>466</v>
      </c>
      <c r="H192" s="31">
        <v>0.2</v>
      </c>
      <c r="I192" s="262"/>
      <c r="J192" s="63"/>
      <c r="K192" s="63"/>
      <c r="L192" s="63"/>
      <c r="M192" s="63"/>
      <c r="N192" s="63"/>
      <c r="O192" s="63"/>
      <c r="P192" s="63">
        <v>0.3</v>
      </c>
      <c r="Q192" s="63"/>
      <c r="R192" s="63">
        <v>0.3</v>
      </c>
      <c r="S192" s="63"/>
      <c r="T192" s="63">
        <v>0.4</v>
      </c>
      <c r="U192" s="63"/>
      <c r="V192" s="63"/>
      <c r="W192" s="63"/>
      <c r="X192" s="63"/>
      <c r="Y192" s="63"/>
      <c r="Z192" s="63"/>
      <c r="AA192" s="63"/>
      <c r="AB192" s="63"/>
      <c r="AC192" s="63"/>
      <c r="AD192" s="63"/>
      <c r="AE192" s="63"/>
      <c r="AF192" s="63"/>
      <c r="AG192" s="60"/>
      <c r="AH192" s="63">
        <f t="shared" ref="AH192:AH199" si="9">SUM(J192+L192+N192+P192+R192+T192+V192+X192+Z192+AB192+AD192+AF192)</f>
        <v>1</v>
      </c>
      <c r="AI192" s="64">
        <v>45017</v>
      </c>
      <c r="AJ192" s="64">
        <v>45107</v>
      </c>
      <c r="AK192" s="44" t="s">
        <v>467</v>
      </c>
      <c r="AL192" s="43" t="s">
        <v>463</v>
      </c>
      <c r="AM192" s="44" t="s">
        <v>464</v>
      </c>
      <c r="AN192" s="25" t="s">
        <v>465</v>
      </c>
      <c r="AO192" s="25" t="s">
        <v>785</v>
      </c>
      <c r="AP192" s="199"/>
    </row>
    <row r="193" spans="1:42" s="36" customFormat="1" ht="126" hidden="1" customHeight="1">
      <c r="A193" s="43" t="s">
        <v>40</v>
      </c>
      <c r="B193" s="60" t="s">
        <v>203</v>
      </c>
      <c r="C193" s="60">
        <v>424</v>
      </c>
      <c r="D193" s="248"/>
      <c r="E193" s="271"/>
      <c r="F193" s="43" t="s">
        <v>662</v>
      </c>
      <c r="G193" s="44" t="s">
        <v>468</v>
      </c>
      <c r="H193" s="31">
        <v>0.2</v>
      </c>
      <c r="I193" s="262"/>
      <c r="J193" s="63"/>
      <c r="K193" s="63"/>
      <c r="L193" s="63"/>
      <c r="M193" s="63"/>
      <c r="N193" s="63"/>
      <c r="O193" s="63"/>
      <c r="P193" s="63"/>
      <c r="Q193" s="63"/>
      <c r="R193" s="63"/>
      <c r="S193" s="63"/>
      <c r="T193" s="63">
        <v>0.5</v>
      </c>
      <c r="U193" s="63"/>
      <c r="V193" s="63">
        <v>0.5</v>
      </c>
      <c r="W193" s="63"/>
      <c r="X193" s="63"/>
      <c r="Y193" s="63"/>
      <c r="Z193" s="63"/>
      <c r="AA193" s="63"/>
      <c r="AB193" s="63"/>
      <c r="AC193" s="63"/>
      <c r="AD193" s="63"/>
      <c r="AE193" s="63"/>
      <c r="AF193" s="63"/>
      <c r="AG193" s="60"/>
      <c r="AH193" s="63">
        <f t="shared" si="9"/>
        <v>1</v>
      </c>
      <c r="AI193" s="64">
        <v>45078</v>
      </c>
      <c r="AJ193" s="64">
        <v>45138</v>
      </c>
      <c r="AK193" s="44" t="s">
        <v>469</v>
      </c>
      <c r="AL193" s="43" t="s">
        <v>463</v>
      </c>
      <c r="AM193" s="44" t="s">
        <v>464</v>
      </c>
      <c r="AN193" s="25" t="s">
        <v>465</v>
      </c>
      <c r="AO193" s="25" t="s">
        <v>785</v>
      </c>
      <c r="AP193" s="199"/>
    </row>
    <row r="194" spans="1:42" s="36" customFormat="1" ht="120.75" hidden="1" customHeight="1">
      <c r="A194" s="43" t="s">
        <v>40</v>
      </c>
      <c r="B194" s="60" t="s">
        <v>203</v>
      </c>
      <c r="C194" s="60">
        <v>424</v>
      </c>
      <c r="D194" s="248"/>
      <c r="E194" s="271"/>
      <c r="F194" s="43" t="s">
        <v>662</v>
      </c>
      <c r="G194" s="44" t="s">
        <v>470</v>
      </c>
      <c r="H194" s="31">
        <v>0.25</v>
      </c>
      <c r="I194" s="262"/>
      <c r="J194" s="63"/>
      <c r="K194" s="63"/>
      <c r="L194" s="63"/>
      <c r="M194" s="63"/>
      <c r="N194" s="63"/>
      <c r="O194" s="63"/>
      <c r="P194" s="63"/>
      <c r="Q194" s="63"/>
      <c r="R194" s="63"/>
      <c r="S194" s="63"/>
      <c r="T194" s="63">
        <v>0.3</v>
      </c>
      <c r="U194" s="63"/>
      <c r="V194" s="63">
        <v>0.2</v>
      </c>
      <c r="W194" s="63"/>
      <c r="X194" s="63">
        <v>0.3</v>
      </c>
      <c r="Y194" s="63"/>
      <c r="Z194" s="63">
        <v>0.2</v>
      </c>
      <c r="AA194" s="63"/>
      <c r="AB194" s="63"/>
      <c r="AC194" s="63"/>
      <c r="AD194" s="63"/>
      <c r="AE194" s="63"/>
      <c r="AF194" s="63"/>
      <c r="AG194" s="60"/>
      <c r="AH194" s="63">
        <f t="shared" si="9"/>
        <v>1</v>
      </c>
      <c r="AI194" s="64">
        <v>45078</v>
      </c>
      <c r="AJ194" s="64">
        <v>45199</v>
      </c>
      <c r="AK194" s="44" t="s">
        <v>471</v>
      </c>
      <c r="AL194" s="43" t="s">
        <v>463</v>
      </c>
      <c r="AM194" s="44" t="s">
        <v>464</v>
      </c>
      <c r="AN194" s="25" t="s">
        <v>465</v>
      </c>
      <c r="AO194" s="25" t="s">
        <v>785</v>
      </c>
      <c r="AP194" s="199"/>
    </row>
    <row r="195" spans="1:42" s="36" customFormat="1" ht="119.25" hidden="1" customHeight="1">
      <c r="A195" s="43" t="s">
        <v>40</v>
      </c>
      <c r="B195" s="60" t="s">
        <v>203</v>
      </c>
      <c r="C195" s="60">
        <v>424</v>
      </c>
      <c r="D195" s="248"/>
      <c r="E195" s="271"/>
      <c r="F195" s="43" t="s">
        <v>662</v>
      </c>
      <c r="G195" s="44" t="s">
        <v>472</v>
      </c>
      <c r="H195" s="31">
        <v>0.2</v>
      </c>
      <c r="I195" s="262"/>
      <c r="J195" s="63"/>
      <c r="K195" s="63"/>
      <c r="L195" s="63"/>
      <c r="M195" s="63"/>
      <c r="N195" s="63"/>
      <c r="O195" s="63"/>
      <c r="P195" s="63"/>
      <c r="Q195" s="63"/>
      <c r="R195" s="63"/>
      <c r="S195" s="63"/>
      <c r="T195" s="63"/>
      <c r="U195" s="63"/>
      <c r="V195" s="63"/>
      <c r="W195" s="63"/>
      <c r="X195" s="63">
        <v>0.5</v>
      </c>
      <c r="Y195" s="63"/>
      <c r="Z195" s="63">
        <v>0.4</v>
      </c>
      <c r="AA195" s="63"/>
      <c r="AB195" s="63"/>
      <c r="AC195" s="63"/>
      <c r="AD195" s="63">
        <v>0.1</v>
      </c>
      <c r="AE195" s="63"/>
      <c r="AF195" s="63"/>
      <c r="AG195" s="60"/>
      <c r="AH195" s="63">
        <f t="shared" si="9"/>
        <v>1</v>
      </c>
      <c r="AI195" s="64">
        <v>45139</v>
      </c>
      <c r="AJ195" s="64">
        <v>45260</v>
      </c>
      <c r="AK195" s="44" t="s">
        <v>473</v>
      </c>
      <c r="AL195" s="43" t="s">
        <v>463</v>
      </c>
      <c r="AM195" s="44" t="s">
        <v>464</v>
      </c>
      <c r="AN195" s="25" t="s">
        <v>465</v>
      </c>
      <c r="AO195" s="25" t="s">
        <v>785</v>
      </c>
      <c r="AP195" s="199"/>
    </row>
    <row r="196" spans="1:42" s="36" customFormat="1" ht="134.25" hidden="1" customHeight="1">
      <c r="A196" s="43" t="s">
        <v>40</v>
      </c>
      <c r="B196" s="60" t="s">
        <v>203</v>
      </c>
      <c r="C196" s="60">
        <v>424</v>
      </c>
      <c r="D196" s="249"/>
      <c r="E196" s="271"/>
      <c r="F196" s="43" t="s">
        <v>662</v>
      </c>
      <c r="G196" s="44" t="s">
        <v>474</v>
      </c>
      <c r="H196" s="31">
        <v>0.05</v>
      </c>
      <c r="I196" s="263"/>
      <c r="J196" s="63"/>
      <c r="K196" s="63"/>
      <c r="L196" s="63"/>
      <c r="M196" s="63"/>
      <c r="N196" s="63"/>
      <c r="O196" s="63"/>
      <c r="P196" s="63"/>
      <c r="Q196" s="63"/>
      <c r="R196" s="63"/>
      <c r="S196" s="63"/>
      <c r="T196" s="63"/>
      <c r="U196" s="63"/>
      <c r="V196" s="63"/>
      <c r="W196" s="63"/>
      <c r="X196" s="30"/>
      <c r="Y196" s="63"/>
      <c r="Z196" s="30"/>
      <c r="AA196" s="63"/>
      <c r="AB196" s="63"/>
      <c r="AC196" s="63"/>
      <c r="AD196" s="63">
        <v>0.5</v>
      </c>
      <c r="AE196" s="63"/>
      <c r="AF196" s="63">
        <v>0.5</v>
      </c>
      <c r="AG196" s="60"/>
      <c r="AH196" s="63">
        <f>SUM(J196+L196+N196+P196+R196+T196+V196+AD196+AF196+AB196)</f>
        <v>1</v>
      </c>
      <c r="AI196" s="64">
        <v>45231</v>
      </c>
      <c r="AJ196" s="64">
        <v>45290</v>
      </c>
      <c r="AK196" s="44" t="s">
        <v>475</v>
      </c>
      <c r="AL196" s="43" t="s">
        <v>463</v>
      </c>
      <c r="AM196" s="44" t="s">
        <v>464</v>
      </c>
      <c r="AN196" s="25" t="s">
        <v>465</v>
      </c>
      <c r="AO196" s="25" t="s">
        <v>785</v>
      </c>
      <c r="AP196" s="199"/>
    </row>
    <row r="197" spans="1:42" s="36" customFormat="1" ht="105" hidden="1">
      <c r="A197" s="43" t="s">
        <v>40</v>
      </c>
      <c r="B197" s="60" t="s">
        <v>203</v>
      </c>
      <c r="C197" s="60">
        <v>424</v>
      </c>
      <c r="D197" s="247">
        <v>183</v>
      </c>
      <c r="E197" s="271"/>
      <c r="F197" s="43" t="s">
        <v>662</v>
      </c>
      <c r="G197" s="44" t="s">
        <v>476</v>
      </c>
      <c r="H197" s="31">
        <v>0.2</v>
      </c>
      <c r="I197" s="261">
        <f>SUM(H197+H198+H199+H200+H201+H202)</f>
        <v>1</v>
      </c>
      <c r="J197" s="63"/>
      <c r="K197" s="63"/>
      <c r="L197" s="63"/>
      <c r="M197" s="63"/>
      <c r="N197" s="164">
        <v>0.4</v>
      </c>
      <c r="O197" s="164"/>
      <c r="P197" s="164">
        <v>0.3</v>
      </c>
      <c r="Q197" s="164"/>
      <c r="R197" s="176">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2">
        <v>44986</v>
      </c>
      <c r="AJ197" s="162">
        <v>45076</v>
      </c>
      <c r="AK197" s="44" t="s">
        <v>462</v>
      </c>
      <c r="AL197" s="43" t="s">
        <v>463</v>
      </c>
      <c r="AM197" s="44" t="s">
        <v>464</v>
      </c>
      <c r="AN197" s="25" t="s">
        <v>465</v>
      </c>
      <c r="AO197" s="25" t="s">
        <v>785</v>
      </c>
      <c r="AP197" s="199"/>
    </row>
    <row r="198" spans="1:42" s="36" customFormat="1" ht="90.75" hidden="1">
      <c r="A198" s="43" t="s">
        <v>40</v>
      </c>
      <c r="B198" s="60" t="s">
        <v>203</v>
      </c>
      <c r="C198" s="60">
        <v>424</v>
      </c>
      <c r="D198" s="248"/>
      <c r="E198" s="271"/>
      <c r="F198" s="43" t="s">
        <v>662</v>
      </c>
      <c r="G198" s="44" t="s">
        <v>477</v>
      </c>
      <c r="H198" s="31">
        <v>0.05</v>
      </c>
      <c r="I198" s="248"/>
      <c r="J198" s="63"/>
      <c r="K198" s="63"/>
      <c r="L198" s="63"/>
      <c r="M198" s="63"/>
      <c r="N198" s="63"/>
      <c r="O198" s="63"/>
      <c r="P198" s="30"/>
      <c r="Q198" s="63"/>
      <c r="R198" s="63">
        <v>0.3</v>
      </c>
      <c r="S198" s="63"/>
      <c r="T198" s="63">
        <v>0.4</v>
      </c>
      <c r="U198" s="63"/>
      <c r="V198" s="63">
        <v>0.3</v>
      </c>
      <c r="W198" s="63"/>
      <c r="X198" s="63"/>
      <c r="Y198" s="63"/>
      <c r="Z198" s="63"/>
      <c r="AA198" s="63"/>
      <c r="AB198" s="63"/>
      <c r="AC198" s="63"/>
      <c r="AD198" s="63"/>
      <c r="AE198" s="63"/>
      <c r="AF198" s="63"/>
      <c r="AG198" s="63"/>
      <c r="AH198" s="63">
        <f>SUM(J198+L198+N198+P198+R198+T198+V198+AD198+AF198+AB198)</f>
        <v>1</v>
      </c>
      <c r="AI198" s="64">
        <v>45047</v>
      </c>
      <c r="AJ198" s="64">
        <v>45137</v>
      </c>
      <c r="AK198" s="44" t="s">
        <v>467</v>
      </c>
      <c r="AL198" s="43" t="s">
        <v>463</v>
      </c>
      <c r="AM198" s="44" t="s">
        <v>464</v>
      </c>
      <c r="AN198" s="25" t="s">
        <v>465</v>
      </c>
      <c r="AO198" s="25" t="s">
        <v>785</v>
      </c>
      <c r="AP198" s="199"/>
    </row>
    <row r="199" spans="1:42" s="36" customFormat="1" ht="90.75" hidden="1">
      <c r="A199" s="43" t="s">
        <v>40</v>
      </c>
      <c r="B199" s="60" t="s">
        <v>203</v>
      </c>
      <c r="C199" s="60">
        <v>424</v>
      </c>
      <c r="D199" s="248"/>
      <c r="E199" s="271"/>
      <c r="F199" s="43" t="s">
        <v>662</v>
      </c>
      <c r="G199" s="44" t="s">
        <v>478</v>
      </c>
      <c r="H199" s="31">
        <v>0.25</v>
      </c>
      <c r="I199" s="248"/>
      <c r="J199" s="63"/>
      <c r="K199" s="63"/>
      <c r="L199" s="63"/>
      <c r="M199" s="63"/>
      <c r="N199" s="63"/>
      <c r="O199" s="63"/>
      <c r="P199" s="63"/>
      <c r="Q199" s="63"/>
      <c r="R199" s="63"/>
      <c r="S199" s="63"/>
      <c r="T199" s="63">
        <v>0.5</v>
      </c>
      <c r="U199" s="63"/>
      <c r="V199" s="63">
        <v>0.5</v>
      </c>
      <c r="W199" s="63"/>
      <c r="X199" s="63"/>
      <c r="Y199" s="63"/>
      <c r="Z199" s="63"/>
      <c r="AA199" s="63"/>
      <c r="AB199" s="63"/>
      <c r="AC199" s="63"/>
      <c r="AD199" s="63"/>
      <c r="AE199" s="63"/>
      <c r="AF199" s="63"/>
      <c r="AG199" s="63"/>
      <c r="AH199" s="63">
        <f t="shared" si="9"/>
        <v>1</v>
      </c>
      <c r="AI199" s="64">
        <v>45078</v>
      </c>
      <c r="AJ199" s="64">
        <v>45138</v>
      </c>
      <c r="AK199" s="44" t="s">
        <v>469</v>
      </c>
      <c r="AL199" s="43" t="s">
        <v>463</v>
      </c>
      <c r="AM199" s="44" t="s">
        <v>464</v>
      </c>
      <c r="AN199" s="25" t="s">
        <v>465</v>
      </c>
      <c r="AO199" s="25" t="s">
        <v>785</v>
      </c>
      <c r="AP199" s="199"/>
    </row>
    <row r="200" spans="1:42" s="36" customFormat="1" ht="150" hidden="1">
      <c r="A200" s="43" t="s">
        <v>40</v>
      </c>
      <c r="B200" s="60" t="s">
        <v>203</v>
      </c>
      <c r="C200" s="60">
        <v>424</v>
      </c>
      <c r="D200" s="248"/>
      <c r="E200" s="271"/>
      <c r="F200" s="43" t="s">
        <v>662</v>
      </c>
      <c r="G200" s="44" t="s">
        <v>479</v>
      </c>
      <c r="H200" s="31">
        <v>0.25</v>
      </c>
      <c r="I200" s="248"/>
      <c r="J200" s="63"/>
      <c r="K200" s="63"/>
      <c r="L200" s="63"/>
      <c r="M200" s="63"/>
      <c r="N200" s="63"/>
      <c r="O200" s="63"/>
      <c r="P200" s="63"/>
      <c r="Q200" s="63"/>
      <c r="R200" s="30"/>
      <c r="S200" s="63"/>
      <c r="T200" s="63">
        <v>0.3</v>
      </c>
      <c r="U200" s="63"/>
      <c r="V200" s="63">
        <v>0.2</v>
      </c>
      <c r="W200" s="63"/>
      <c r="X200" s="63">
        <v>0.3</v>
      </c>
      <c r="Y200" s="63"/>
      <c r="Z200" s="63">
        <v>0.2</v>
      </c>
      <c r="AA200" s="63"/>
      <c r="AB200" s="63"/>
      <c r="AC200" s="63"/>
      <c r="AD200" s="63"/>
      <c r="AE200" s="63"/>
      <c r="AF200" s="63"/>
      <c r="AG200" s="63"/>
      <c r="AH200" s="63">
        <f>SUM(J200+L200+N200+P200+X200+T200+V200+Z200+AB200+AD200+AF200)</f>
        <v>1</v>
      </c>
      <c r="AI200" s="64">
        <v>45078</v>
      </c>
      <c r="AJ200" s="64">
        <v>45199</v>
      </c>
      <c r="AK200" s="44" t="s">
        <v>480</v>
      </c>
      <c r="AL200" s="43" t="s">
        <v>463</v>
      </c>
      <c r="AM200" s="44" t="s">
        <v>464</v>
      </c>
      <c r="AN200" s="25" t="s">
        <v>465</v>
      </c>
      <c r="AO200" s="25" t="s">
        <v>785</v>
      </c>
      <c r="AP200" s="199"/>
    </row>
    <row r="201" spans="1:42" s="36" customFormat="1" ht="90.75" hidden="1">
      <c r="A201" s="43" t="s">
        <v>40</v>
      </c>
      <c r="B201" s="60" t="s">
        <v>203</v>
      </c>
      <c r="C201" s="60">
        <v>424</v>
      </c>
      <c r="D201" s="248"/>
      <c r="E201" s="271"/>
      <c r="F201" s="43" t="s">
        <v>662</v>
      </c>
      <c r="G201" s="44" t="s">
        <v>481</v>
      </c>
      <c r="H201" s="31">
        <v>0.2</v>
      </c>
      <c r="I201" s="248"/>
      <c r="J201" s="63"/>
      <c r="K201" s="63"/>
      <c r="L201" s="63"/>
      <c r="M201" s="63"/>
      <c r="N201" s="63"/>
      <c r="O201" s="63"/>
      <c r="P201" s="63"/>
      <c r="Q201" s="63"/>
      <c r="R201" s="63"/>
      <c r="S201" s="63"/>
      <c r="T201" s="30"/>
      <c r="U201" s="63"/>
      <c r="V201" s="30"/>
      <c r="W201" s="63"/>
      <c r="X201" s="63">
        <v>0.5</v>
      </c>
      <c r="Y201" s="63"/>
      <c r="Z201" s="63">
        <v>0.4</v>
      </c>
      <c r="AA201" s="63"/>
      <c r="AB201" s="63"/>
      <c r="AC201" s="63"/>
      <c r="AD201" s="63">
        <v>0.1</v>
      </c>
      <c r="AE201" s="63"/>
      <c r="AF201" s="63"/>
      <c r="AG201" s="63"/>
      <c r="AH201" s="63">
        <f>SUM(J201+L201+N201+P201+R201+X201+AD201+AB201+AF201+Z201)</f>
        <v>1</v>
      </c>
      <c r="AI201" s="64">
        <v>45139</v>
      </c>
      <c r="AJ201" s="64">
        <v>45260</v>
      </c>
      <c r="AK201" s="44" t="s">
        <v>473</v>
      </c>
      <c r="AL201" s="43" t="s">
        <v>463</v>
      </c>
      <c r="AM201" s="44" t="s">
        <v>464</v>
      </c>
      <c r="AN201" s="25" t="s">
        <v>465</v>
      </c>
      <c r="AO201" s="25" t="s">
        <v>785</v>
      </c>
      <c r="AP201" s="199"/>
    </row>
    <row r="202" spans="1:42" s="36" customFormat="1" ht="90.75" hidden="1">
      <c r="A202" s="43" t="s">
        <v>40</v>
      </c>
      <c r="B202" s="60" t="s">
        <v>203</v>
      </c>
      <c r="C202" s="60">
        <v>424</v>
      </c>
      <c r="D202" s="249"/>
      <c r="E202" s="272"/>
      <c r="F202" s="84" t="s">
        <v>662</v>
      </c>
      <c r="G202" s="46" t="s">
        <v>482</v>
      </c>
      <c r="H202" s="37">
        <v>0.05</v>
      </c>
      <c r="I202" s="248"/>
      <c r="J202" s="85"/>
      <c r="K202" s="85"/>
      <c r="L202" s="85"/>
      <c r="M202" s="85"/>
      <c r="N202" s="85"/>
      <c r="O202" s="85"/>
      <c r="P202" s="85"/>
      <c r="Q202" s="85"/>
      <c r="R202" s="85"/>
      <c r="S202" s="85"/>
      <c r="T202" s="85"/>
      <c r="U202" s="85"/>
      <c r="V202" s="85"/>
      <c r="W202" s="85"/>
      <c r="X202" s="30"/>
      <c r="Y202" s="85"/>
      <c r="Z202" s="30"/>
      <c r="AA202" s="85"/>
      <c r="AB202" s="85"/>
      <c r="AC202" s="85"/>
      <c r="AD202" s="85">
        <v>0.5</v>
      </c>
      <c r="AE202" s="85"/>
      <c r="AF202" s="85">
        <v>0.5</v>
      </c>
      <c r="AG202" s="85"/>
      <c r="AH202" s="85">
        <f>SUM(J202+L202+N202+P202+R202+X202+AD202+AB202+AF202+Z202)</f>
        <v>1</v>
      </c>
      <c r="AI202" s="86">
        <v>45231</v>
      </c>
      <c r="AJ202" s="86">
        <v>45290</v>
      </c>
      <c r="AK202" s="46" t="s">
        <v>475</v>
      </c>
      <c r="AL202" s="84" t="s">
        <v>463</v>
      </c>
      <c r="AM202" s="46" t="s">
        <v>464</v>
      </c>
      <c r="AN202" s="25" t="s">
        <v>465</v>
      </c>
      <c r="AO202" s="25" t="s">
        <v>785</v>
      </c>
      <c r="AP202" s="199"/>
    </row>
    <row r="203" spans="1:42" s="36" customFormat="1" ht="98.25" hidden="1" customHeight="1">
      <c r="A203" s="43" t="s">
        <v>40</v>
      </c>
      <c r="B203" s="60" t="s">
        <v>203</v>
      </c>
      <c r="C203" s="60">
        <v>420</v>
      </c>
      <c r="D203" s="60" t="s">
        <v>70</v>
      </c>
      <c r="E203" s="60" t="s">
        <v>70</v>
      </c>
      <c r="F203" s="43" t="s">
        <v>483</v>
      </c>
      <c r="G203" s="44" t="s">
        <v>484</v>
      </c>
      <c r="H203" s="31">
        <v>0.2</v>
      </c>
      <c r="I203" s="261">
        <v>1</v>
      </c>
      <c r="J203" s="63"/>
      <c r="K203" s="63"/>
      <c r="L203" s="63"/>
      <c r="M203" s="63"/>
      <c r="N203" s="63"/>
      <c r="O203" s="63"/>
      <c r="P203" s="63">
        <v>0.15</v>
      </c>
      <c r="Q203" s="63"/>
      <c r="R203" s="63">
        <v>0.25</v>
      </c>
      <c r="S203" s="63"/>
      <c r="T203" s="63">
        <v>0.3</v>
      </c>
      <c r="U203" s="63"/>
      <c r="V203" s="63">
        <v>0.3</v>
      </c>
      <c r="W203" s="63"/>
      <c r="X203" s="56"/>
      <c r="Y203" s="63"/>
      <c r="Z203" s="56"/>
      <c r="AA203" s="63"/>
      <c r="AB203" s="63"/>
      <c r="AC203" s="63"/>
      <c r="AD203" s="63"/>
      <c r="AE203" s="63"/>
      <c r="AF203" s="63"/>
      <c r="AG203" s="63"/>
      <c r="AH203" s="85">
        <f>SUM(J203+L203+N203+P203+R203+T203+AD203+AB203+AF203+V203)</f>
        <v>1</v>
      </c>
      <c r="AI203" s="64">
        <v>45017</v>
      </c>
      <c r="AJ203" s="64">
        <v>45137</v>
      </c>
      <c r="AK203" s="44" t="s">
        <v>485</v>
      </c>
      <c r="AL203" s="84" t="s">
        <v>463</v>
      </c>
      <c r="AM203" s="46" t="s">
        <v>464</v>
      </c>
      <c r="AN203" s="25" t="s">
        <v>465</v>
      </c>
      <c r="AO203" s="25" t="s">
        <v>785</v>
      </c>
      <c r="AP203" s="199"/>
    </row>
    <row r="204" spans="1:42" s="35" customFormat="1" ht="85.5" hidden="1" customHeight="1">
      <c r="A204" s="43" t="s">
        <v>40</v>
      </c>
      <c r="B204" s="60" t="s">
        <v>203</v>
      </c>
      <c r="C204" s="60">
        <v>420</v>
      </c>
      <c r="D204" s="60" t="s">
        <v>70</v>
      </c>
      <c r="E204" s="60" t="s">
        <v>70</v>
      </c>
      <c r="F204" s="43" t="s">
        <v>483</v>
      </c>
      <c r="G204" s="44" t="s">
        <v>486</v>
      </c>
      <c r="H204" s="31">
        <v>0.15</v>
      </c>
      <c r="I204" s="262"/>
      <c r="J204" s="63"/>
      <c r="K204" s="63"/>
      <c r="L204" s="63"/>
      <c r="M204" s="63"/>
      <c r="N204" s="63">
        <v>0.15</v>
      </c>
      <c r="O204" s="63"/>
      <c r="P204" s="63">
        <v>0.25</v>
      </c>
      <c r="Q204" s="63"/>
      <c r="R204" s="63">
        <v>0.3</v>
      </c>
      <c r="S204" s="63"/>
      <c r="T204" s="63">
        <v>0.3</v>
      </c>
      <c r="U204" s="63"/>
      <c r="V204" s="63"/>
      <c r="W204" s="63"/>
      <c r="X204" s="56"/>
      <c r="Y204" s="63"/>
      <c r="Z204" s="56"/>
      <c r="AA204" s="63"/>
      <c r="AB204" s="63"/>
      <c r="AC204" s="63"/>
      <c r="AD204" s="63"/>
      <c r="AE204" s="63"/>
      <c r="AF204" s="63"/>
      <c r="AG204" s="63"/>
      <c r="AH204" s="85">
        <f>SUM(J204+L204+N204+P204+R204+T204+AD204+AB204+AF204+V204+X204+Z204)</f>
        <v>1</v>
      </c>
      <c r="AI204" s="64">
        <v>44986</v>
      </c>
      <c r="AJ204" s="64">
        <v>45107</v>
      </c>
      <c r="AK204" s="44" t="s">
        <v>485</v>
      </c>
      <c r="AL204" s="43" t="s">
        <v>463</v>
      </c>
      <c r="AM204" s="44" t="s">
        <v>464</v>
      </c>
      <c r="AN204" s="25" t="s">
        <v>465</v>
      </c>
      <c r="AO204" s="25" t="s">
        <v>785</v>
      </c>
      <c r="AP204" s="200"/>
    </row>
    <row r="205" spans="1:42" s="35" customFormat="1" ht="85.5" hidden="1" customHeight="1">
      <c r="A205" s="43" t="s">
        <v>40</v>
      </c>
      <c r="B205" s="60" t="s">
        <v>203</v>
      </c>
      <c r="C205" s="60">
        <v>420</v>
      </c>
      <c r="D205" s="60" t="s">
        <v>70</v>
      </c>
      <c r="E205" s="60" t="s">
        <v>70</v>
      </c>
      <c r="F205" s="43" t="s">
        <v>483</v>
      </c>
      <c r="G205" s="44" t="s">
        <v>487</v>
      </c>
      <c r="H205" s="31">
        <v>0.1</v>
      </c>
      <c r="I205" s="262"/>
      <c r="J205" s="63"/>
      <c r="K205" s="63"/>
      <c r="L205" s="63"/>
      <c r="M205" s="63"/>
      <c r="N205" s="63"/>
      <c r="O205" s="63"/>
      <c r="P205" s="63"/>
      <c r="Q205" s="63"/>
      <c r="R205" s="63"/>
      <c r="S205" s="63"/>
      <c r="T205" s="63"/>
      <c r="U205" s="63"/>
      <c r="V205" s="63"/>
      <c r="W205" s="63"/>
      <c r="X205" s="87">
        <v>0.2</v>
      </c>
      <c r="Y205" s="63"/>
      <c r="Z205" s="87">
        <v>0.2</v>
      </c>
      <c r="AA205" s="63"/>
      <c r="AB205" s="63">
        <v>0.6</v>
      </c>
      <c r="AC205" s="63"/>
      <c r="AD205" s="63"/>
      <c r="AE205" s="63"/>
      <c r="AF205" s="63"/>
      <c r="AG205" s="63"/>
      <c r="AH205" s="85">
        <f>SUM(J205+L205+N205+P205+R205+T205+AD205+AB205+AF205+V205+X205+Z205)</f>
        <v>1</v>
      </c>
      <c r="AI205" s="64">
        <v>45139</v>
      </c>
      <c r="AJ205" s="64">
        <v>45230</v>
      </c>
      <c r="AK205" s="44" t="s">
        <v>485</v>
      </c>
      <c r="AL205" s="43" t="s">
        <v>463</v>
      </c>
      <c r="AM205" s="44" t="s">
        <v>464</v>
      </c>
      <c r="AN205" s="25" t="s">
        <v>465</v>
      </c>
      <c r="AO205" s="25" t="s">
        <v>785</v>
      </c>
      <c r="AP205" s="200"/>
    </row>
    <row r="206" spans="1:42" s="35" customFormat="1" ht="85.5" hidden="1" customHeight="1">
      <c r="A206" s="43" t="s">
        <v>40</v>
      </c>
      <c r="B206" s="60" t="s">
        <v>203</v>
      </c>
      <c r="C206" s="60">
        <v>420</v>
      </c>
      <c r="D206" s="60" t="s">
        <v>70</v>
      </c>
      <c r="E206" s="60" t="s">
        <v>70</v>
      </c>
      <c r="F206" s="43" t="s">
        <v>483</v>
      </c>
      <c r="G206" s="44" t="s">
        <v>488</v>
      </c>
      <c r="H206" s="31">
        <v>0.1</v>
      </c>
      <c r="I206" s="262"/>
      <c r="J206" s="63"/>
      <c r="K206" s="63"/>
      <c r="L206" s="63"/>
      <c r="M206" s="63"/>
      <c r="N206" s="63"/>
      <c r="O206" s="63"/>
      <c r="P206" s="63">
        <v>0.1</v>
      </c>
      <c r="Q206" s="63"/>
      <c r="R206" s="63">
        <v>0.1</v>
      </c>
      <c r="S206" s="63"/>
      <c r="T206" s="63">
        <v>0.1</v>
      </c>
      <c r="U206" s="63"/>
      <c r="V206" s="63">
        <v>0.1</v>
      </c>
      <c r="W206" s="63"/>
      <c r="X206" s="63">
        <v>0.1</v>
      </c>
      <c r="Y206" s="63"/>
      <c r="Z206" s="87">
        <v>0.1</v>
      </c>
      <c r="AA206" s="63"/>
      <c r="AB206" s="63">
        <v>0.1</v>
      </c>
      <c r="AC206" s="63"/>
      <c r="AD206" s="63">
        <v>0.2</v>
      </c>
      <c r="AE206" s="63"/>
      <c r="AF206" s="63">
        <v>0.1</v>
      </c>
      <c r="AG206" s="63"/>
      <c r="AH206" s="85">
        <f>SUM(J206+L206+N206+P206+R206+T206+AD206+AB206+AF206+V206+X206+Z206)</f>
        <v>0.99999999999999989</v>
      </c>
      <c r="AI206" s="64">
        <v>45017</v>
      </c>
      <c r="AJ206" s="64">
        <v>45291</v>
      </c>
      <c r="AK206" s="44" t="s">
        <v>489</v>
      </c>
      <c r="AL206" s="43" t="s">
        <v>463</v>
      </c>
      <c r="AM206" s="44" t="s">
        <v>464</v>
      </c>
      <c r="AN206" s="25" t="s">
        <v>465</v>
      </c>
      <c r="AO206" s="25" t="s">
        <v>785</v>
      </c>
      <c r="AP206" s="200"/>
    </row>
    <row r="207" spans="1:42" s="35" customFormat="1" ht="165" hidden="1">
      <c r="A207" s="43" t="s">
        <v>40</v>
      </c>
      <c r="B207" s="60" t="s">
        <v>203</v>
      </c>
      <c r="C207" s="60">
        <v>420</v>
      </c>
      <c r="D207" s="60" t="s">
        <v>70</v>
      </c>
      <c r="E207" s="60" t="s">
        <v>70</v>
      </c>
      <c r="F207" s="43" t="s">
        <v>483</v>
      </c>
      <c r="G207" s="43" t="s">
        <v>490</v>
      </c>
      <c r="H207" s="63">
        <v>0.05</v>
      </c>
      <c r="I207" s="262"/>
      <c r="J207" s="60"/>
      <c r="K207" s="60"/>
      <c r="L207" s="60"/>
      <c r="M207" s="60"/>
      <c r="N207" s="30"/>
      <c r="O207" s="60"/>
      <c r="P207" s="63">
        <v>0.25</v>
      </c>
      <c r="Q207" s="60"/>
      <c r="R207" s="60"/>
      <c r="S207" s="60"/>
      <c r="T207" s="30"/>
      <c r="U207" s="60"/>
      <c r="V207" s="63">
        <v>0.25</v>
      </c>
      <c r="W207" s="60"/>
      <c r="X207" s="63"/>
      <c r="Y207" s="60"/>
      <c r="Z207" s="30"/>
      <c r="AA207" s="60"/>
      <c r="AB207" s="63">
        <v>0.25</v>
      </c>
      <c r="AC207" s="60"/>
      <c r="AD207" s="60"/>
      <c r="AE207" s="60"/>
      <c r="AF207" s="63">
        <v>0.25</v>
      </c>
      <c r="AG207" s="60"/>
      <c r="AH207" s="85">
        <f t="shared" ref="AH207:AH209" si="10">SUM(J207+L207+N207+P207+R207+T207+AD207+AB207+AF207+V207+X207+Z207)</f>
        <v>1</v>
      </c>
      <c r="AI207" s="64">
        <v>45017</v>
      </c>
      <c r="AJ207" s="64">
        <v>45291</v>
      </c>
      <c r="AK207" s="43" t="s">
        <v>491</v>
      </c>
      <c r="AL207" s="43" t="s">
        <v>463</v>
      </c>
      <c r="AM207" s="44" t="s">
        <v>464</v>
      </c>
      <c r="AN207" s="25" t="s">
        <v>465</v>
      </c>
      <c r="AO207" s="25" t="s">
        <v>785</v>
      </c>
      <c r="AP207" s="200"/>
    </row>
    <row r="208" spans="1:42" s="35" customFormat="1" ht="60" hidden="1">
      <c r="A208" s="43" t="s">
        <v>40</v>
      </c>
      <c r="B208" s="60" t="s">
        <v>203</v>
      </c>
      <c r="C208" s="60">
        <v>420</v>
      </c>
      <c r="D208" s="60" t="s">
        <v>70</v>
      </c>
      <c r="E208" s="60" t="s">
        <v>70</v>
      </c>
      <c r="F208" s="43" t="s">
        <v>483</v>
      </c>
      <c r="G208" s="43" t="s">
        <v>492</v>
      </c>
      <c r="H208" s="63">
        <v>0.15</v>
      </c>
      <c r="I208" s="262"/>
      <c r="J208" s="60"/>
      <c r="K208" s="60"/>
      <c r="L208" s="60"/>
      <c r="M208" s="60"/>
      <c r="N208" s="60"/>
      <c r="O208" s="60"/>
      <c r="P208" s="60"/>
      <c r="Q208" s="60"/>
      <c r="R208" s="60"/>
      <c r="S208" s="60"/>
      <c r="T208" s="60"/>
      <c r="U208" s="60"/>
      <c r="V208" s="60"/>
      <c r="W208" s="60"/>
      <c r="X208" s="63">
        <v>0.25</v>
      </c>
      <c r="Y208" s="60"/>
      <c r="Z208" s="63">
        <v>0.25</v>
      </c>
      <c r="AA208" s="60"/>
      <c r="AB208" s="63">
        <v>0.25</v>
      </c>
      <c r="AC208" s="60"/>
      <c r="AD208" s="63">
        <v>0.25</v>
      </c>
      <c r="AE208" s="60"/>
      <c r="AF208" s="60"/>
      <c r="AG208" s="60"/>
      <c r="AH208" s="85">
        <f t="shared" si="10"/>
        <v>1</v>
      </c>
      <c r="AI208" s="64">
        <v>45139</v>
      </c>
      <c r="AJ208" s="64">
        <v>45260</v>
      </c>
      <c r="AK208" s="43" t="s">
        <v>493</v>
      </c>
      <c r="AL208" s="43" t="s">
        <v>463</v>
      </c>
      <c r="AM208" s="44" t="s">
        <v>464</v>
      </c>
      <c r="AN208" s="25" t="s">
        <v>465</v>
      </c>
      <c r="AO208" s="25" t="s">
        <v>785</v>
      </c>
      <c r="AP208" s="200"/>
    </row>
    <row r="209" spans="1:42" s="35" customFormat="1" ht="150" hidden="1">
      <c r="A209" s="43" t="s">
        <v>40</v>
      </c>
      <c r="B209" s="60" t="s">
        <v>203</v>
      </c>
      <c r="C209" s="60">
        <v>420</v>
      </c>
      <c r="D209" s="60" t="s">
        <v>70</v>
      </c>
      <c r="E209" s="60" t="s">
        <v>70</v>
      </c>
      <c r="F209" s="84" t="s">
        <v>483</v>
      </c>
      <c r="G209" s="84" t="s">
        <v>494</v>
      </c>
      <c r="H209" s="85">
        <v>0.25</v>
      </c>
      <c r="I209" s="262"/>
      <c r="J209" s="60"/>
      <c r="K209" s="60"/>
      <c r="L209" s="60"/>
      <c r="M209" s="60"/>
      <c r="N209" s="63">
        <v>0.15</v>
      </c>
      <c r="O209" s="60"/>
      <c r="P209" s="63"/>
      <c r="Q209" s="60"/>
      <c r="R209" s="63"/>
      <c r="S209" s="60"/>
      <c r="T209" s="60"/>
      <c r="U209" s="60"/>
      <c r="V209" s="63">
        <v>0.35</v>
      </c>
      <c r="W209" s="60"/>
      <c r="X209" s="60"/>
      <c r="Y209" s="60"/>
      <c r="Z209" s="63">
        <v>0.2</v>
      </c>
      <c r="AA209" s="60"/>
      <c r="AB209" s="63">
        <v>0.2</v>
      </c>
      <c r="AC209" s="60"/>
      <c r="AD209" s="63">
        <v>0.1</v>
      </c>
      <c r="AE209" s="60"/>
      <c r="AF209" s="60"/>
      <c r="AG209" s="60"/>
      <c r="AH209" s="85">
        <f t="shared" si="10"/>
        <v>1</v>
      </c>
      <c r="AI209" s="64">
        <v>44986</v>
      </c>
      <c r="AJ209" s="64">
        <v>45260</v>
      </c>
      <c r="AK209" s="43" t="s">
        <v>495</v>
      </c>
      <c r="AL209" s="43" t="s">
        <v>463</v>
      </c>
      <c r="AM209" s="44" t="s">
        <v>464</v>
      </c>
      <c r="AN209" s="25" t="s">
        <v>465</v>
      </c>
      <c r="AO209" s="25" t="s">
        <v>785</v>
      </c>
      <c r="AP209" s="200"/>
    </row>
    <row r="210" spans="1:42" ht="120" hidden="1">
      <c r="A210" s="43" t="s">
        <v>40</v>
      </c>
      <c r="B210" s="60" t="s">
        <v>203</v>
      </c>
      <c r="C210" s="60">
        <v>424</v>
      </c>
      <c r="D210" s="60" t="s">
        <v>70</v>
      </c>
      <c r="E210" s="60" t="s">
        <v>70</v>
      </c>
      <c r="F210" s="43" t="s">
        <v>483</v>
      </c>
      <c r="G210" s="46" t="s">
        <v>627</v>
      </c>
      <c r="H210" s="85">
        <v>0.5</v>
      </c>
      <c r="I210" s="261">
        <f>+H210+H211</f>
        <v>1</v>
      </c>
      <c r="J210" s="37"/>
      <c r="K210" s="37"/>
      <c r="L210" s="37">
        <v>0.1</v>
      </c>
      <c r="M210" s="37"/>
      <c r="N210" s="37">
        <v>0.15</v>
      </c>
      <c r="O210" s="37"/>
      <c r="P210" s="37">
        <v>0.15</v>
      </c>
      <c r="Q210" s="37"/>
      <c r="R210" s="37">
        <v>0.1</v>
      </c>
      <c r="S210" s="37"/>
      <c r="T210" s="37">
        <v>0.1</v>
      </c>
      <c r="U210" s="37"/>
      <c r="V210" s="37">
        <v>0.1</v>
      </c>
      <c r="W210" s="37"/>
      <c r="X210" s="37">
        <v>0.1</v>
      </c>
      <c r="Y210" s="37"/>
      <c r="Z210" s="37">
        <v>0.1</v>
      </c>
      <c r="AA210" s="37"/>
      <c r="AB210" s="37">
        <v>0.1</v>
      </c>
      <c r="AC210" s="37"/>
      <c r="AD210" s="37"/>
      <c r="AE210" s="37"/>
      <c r="AF210" s="37"/>
      <c r="AG210" s="37"/>
      <c r="AH210" s="31">
        <f>+J210+L210+N210+P210+R210+T210+V210+X210+Z210+AB210+AD210+AF210</f>
        <v>0.99999999999999989</v>
      </c>
      <c r="AI210" s="62">
        <v>44958</v>
      </c>
      <c r="AJ210" s="62">
        <v>45230</v>
      </c>
      <c r="AK210" s="44" t="s">
        <v>450</v>
      </c>
      <c r="AL210" s="43" t="s">
        <v>463</v>
      </c>
      <c r="AM210" s="25" t="s">
        <v>465</v>
      </c>
      <c r="AN210" s="25" t="s">
        <v>465</v>
      </c>
      <c r="AO210" s="25" t="s">
        <v>785</v>
      </c>
      <c r="AP210" s="197"/>
    </row>
    <row r="211" spans="1:42" ht="60" hidden="1">
      <c r="A211" s="43" t="s">
        <v>40</v>
      </c>
      <c r="B211" s="60" t="s">
        <v>203</v>
      </c>
      <c r="C211" s="60">
        <v>424</v>
      </c>
      <c r="D211" s="60" t="s">
        <v>70</v>
      </c>
      <c r="E211" s="60" t="s">
        <v>70</v>
      </c>
      <c r="F211" s="43" t="s">
        <v>483</v>
      </c>
      <c r="G211" s="43" t="s">
        <v>631</v>
      </c>
      <c r="H211" s="85">
        <v>0.5</v>
      </c>
      <c r="I211" s="263"/>
      <c r="J211" s="60"/>
      <c r="K211" s="60"/>
      <c r="L211" s="60"/>
      <c r="M211" s="60"/>
      <c r="N211" s="60"/>
      <c r="O211" s="60"/>
      <c r="P211" s="63">
        <v>0.25</v>
      </c>
      <c r="Q211" s="60"/>
      <c r="R211" s="60"/>
      <c r="S211" s="60"/>
      <c r="T211" s="60"/>
      <c r="U211" s="60"/>
      <c r="V211" s="63">
        <v>0.25</v>
      </c>
      <c r="W211" s="60"/>
      <c r="X211" s="60"/>
      <c r="Y211" s="60"/>
      <c r="Z211" s="60"/>
      <c r="AA211" s="60"/>
      <c r="AB211" s="63">
        <v>0.25</v>
      </c>
      <c r="AC211" s="60"/>
      <c r="AD211" s="60"/>
      <c r="AE211" s="60"/>
      <c r="AF211" s="63">
        <v>0.25</v>
      </c>
      <c r="AG211" s="60"/>
      <c r="AH211" s="31">
        <f>+J211+L211+N211+P211+R211+T211+V211+X211+Z211+AB211+AD211+AF211</f>
        <v>1</v>
      </c>
      <c r="AI211" s="64">
        <v>45017</v>
      </c>
      <c r="AJ211" s="64">
        <v>45291</v>
      </c>
      <c r="AK211" s="43" t="s">
        <v>629</v>
      </c>
      <c r="AL211" s="43" t="s">
        <v>463</v>
      </c>
      <c r="AM211" s="25" t="s">
        <v>465</v>
      </c>
      <c r="AN211" s="25" t="s">
        <v>465</v>
      </c>
      <c r="AO211" s="25" t="s">
        <v>785</v>
      </c>
      <c r="AP211" s="197"/>
    </row>
    <row r="212" spans="1:42" s="35" customFormat="1" ht="90.75" hidden="1">
      <c r="A212" s="43" t="s">
        <v>40</v>
      </c>
      <c r="B212" s="60" t="s">
        <v>203</v>
      </c>
      <c r="C212" s="60">
        <v>420</v>
      </c>
      <c r="D212" s="261">
        <v>0.3</v>
      </c>
      <c r="E212" s="252">
        <v>227872000</v>
      </c>
      <c r="F212" s="43" t="s">
        <v>663</v>
      </c>
      <c r="G212" s="43" t="s">
        <v>789</v>
      </c>
      <c r="H212" s="63">
        <v>0.2</v>
      </c>
      <c r="I212" s="250">
        <f>+H212+H213+H214+H215+H218</f>
        <v>1</v>
      </c>
      <c r="J212" s="60"/>
      <c r="K212" s="60"/>
      <c r="L212" s="63"/>
      <c r="M212" s="60"/>
      <c r="N212" s="164">
        <v>0.2</v>
      </c>
      <c r="O212" s="159"/>
      <c r="P212" s="164">
        <v>0.05</v>
      </c>
      <c r="Q212" s="159"/>
      <c r="R212" s="164">
        <v>0.05</v>
      </c>
      <c r="S212" s="159"/>
      <c r="T212" s="164">
        <v>0.1</v>
      </c>
      <c r="U212" s="159"/>
      <c r="V212" s="164">
        <v>0.1</v>
      </c>
      <c r="W212" s="159"/>
      <c r="X212" s="164">
        <v>0.1</v>
      </c>
      <c r="Y212" s="159"/>
      <c r="Z212" s="164">
        <v>0.1</v>
      </c>
      <c r="AA212" s="159"/>
      <c r="AB212" s="164">
        <v>0.3</v>
      </c>
      <c r="AC212" s="159"/>
      <c r="AD212" s="159"/>
      <c r="AE212" s="159"/>
      <c r="AF212" s="159"/>
      <c r="AG212" s="159"/>
      <c r="AH212" s="177">
        <f t="shared" ref="AH212" si="11">SUM(J212+L212+N212+P212+R212+T212+AD212+AB212+AF212+V212+X212+Z212)</f>
        <v>0.99999999999999989</v>
      </c>
      <c r="AI212" s="162">
        <v>44986</v>
      </c>
      <c r="AJ212" s="162">
        <v>45230</v>
      </c>
      <c r="AK212" s="43" t="s">
        <v>497</v>
      </c>
      <c r="AL212" s="43" t="s">
        <v>463</v>
      </c>
      <c r="AM212" s="44" t="s">
        <v>464</v>
      </c>
      <c r="AN212" s="25" t="s">
        <v>465</v>
      </c>
      <c r="AO212" s="25" t="s">
        <v>785</v>
      </c>
      <c r="AP212" s="200"/>
    </row>
    <row r="213" spans="1:42" s="35" customFormat="1" ht="113.25" hidden="1" customHeight="1">
      <c r="A213" s="43" t="s">
        <v>40</v>
      </c>
      <c r="B213" s="60" t="s">
        <v>203</v>
      </c>
      <c r="C213" s="60">
        <v>420</v>
      </c>
      <c r="D213" s="248"/>
      <c r="E213" s="253"/>
      <c r="F213" s="43" t="s">
        <v>663</v>
      </c>
      <c r="G213" s="43" t="s">
        <v>498</v>
      </c>
      <c r="H213" s="63">
        <v>0.2</v>
      </c>
      <c r="I213" s="251"/>
      <c r="J213" s="60"/>
      <c r="K213" s="60"/>
      <c r="L213" s="63"/>
      <c r="M213" s="60"/>
      <c r="N213" s="164">
        <v>0.1</v>
      </c>
      <c r="O213" s="159"/>
      <c r="P213" s="164">
        <v>0.15</v>
      </c>
      <c r="Q213" s="159"/>
      <c r="R213" s="164">
        <v>0.2</v>
      </c>
      <c r="S213" s="159"/>
      <c r="T213" s="164">
        <v>0.2</v>
      </c>
      <c r="U213" s="159"/>
      <c r="V213" s="164">
        <v>0.2</v>
      </c>
      <c r="W213" s="159"/>
      <c r="X213" s="164">
        <v>0.15</v>
      </c>
      <c r="Y213" s="159"/>
      <c r="Z213" s="159"/>
      <c r="AA213" s="159"/>
      <c r="AB213" s="159"/>
      <c r="AC213" s="159"/>
      <c r="AD213" s="159"/>
      <c r="AE213" s="159"/>
      <c r="AF213" s="159"/>
      <c r="AG213" s="159"/>
      <c r="AH213" s="177">
        <f>SUM(J213+L213+N213+P213+R213+T213+AD213+AB213+AF213+V213+X213+Z213)</f>
        <v>1</v>
      </c>
      <c r="AI213" s="162">
        <v>44986</v>
      </c>
      <c r="AJ213" s="162">
        <v>45169</v>
      </c>
      <c r="AK213" s="43" t="s">
        <v>499</v>
      </c>
      <c r="AL213" s="43" t="s">
        <v>463</v>
      </c>
      <c r="AM213" s="44" t="s">
        <v>464</v>
      </c>
      <c r="AN213" s="25" t="s">
        <v>465</v>
      </c>
      <c r="AO213" s="25" t="s">
        <v>785</v>
      </c>
      <c r="AP213" s="200"/>
    </row>
    <row r="214" spans="1:42" s="35" customFormat="1" ht="108" hidden="1" customHeight="1">
      <c r="A214" s="43" t="s">
        <v>40</v>
      </c>
      <c r="B214" s="60" t="s">
        <v>203</v>
      </c>
      <c r="C214" s="60">
        <v>420</v>
      </c>
      <c r="D214" s="248"/>
      <c r="E214" s="253"/>
      <c r="F214" s="43" t="s">
        <v>663</v>
      </c>
      <c r="G214" s="43" t="s">
        <v>500</v>
      </c>
      <c r="H214" s="63">
        <v>0.2</v>
      </c>
      <c r="I214" s="251"/>
      <c r="J214" s="60"/>
      <c r="K214" s="60"/>
      <c r="L214" s="63"/>
      <c r="M214" s="60"/>
      <c r="N214" s="164">
        <v>0.2</v>
      </c>
      <c r="O214" s="159"/>
      <c r="P214" s="164">
        <v>0.2</v>
      </c>
      <c r="Q214" s="159"/>
      <c r="R214" s="164">
        <v>0.2</v>
      </c>
      <c r="S214" s="159"/>
      <c r="T214" s="164">
        <v>0.2</v>
      </c>
      <c r="U214" s="159"/>
      <c r="V214" s="164">
        <v>0.2</v>
      </c>
      <c r="W214" s="159"/>
      <c r="X214" s="159"/>
      <c r="Y214" s="159"/>
      <c r="Z214" s="159"/>
      <c r="AA214" s="159"/>
      <c r="AB214" s="159"/>
      <c r="AC214" s="159"/>
      <c r="AD214" s="159"/>
      <c r="AE214" s="159"/>
      <c r="AF214" s="159"/>
      <c r="AG214" s="159"/>
      <c r="AH214" s="177">
        <f t="shared" ref="AH214:AH218" si="12">SUM(J214+L214+N214+P214+R214+T214+AD214+AB214+AF214+V214+X214+Z214)</f>
        <v>1</v>
      </c>
      <c r="AI214" s="162">
        <v>44986</v>
      </c>
      <c r="AJ214" s="162">
        <v>45138</v>
      </c>
      <c r="AK214" s="43" t="s">
        <v>501</v>
      </c>
      <c r="AL214" s="43" t="s">
        <v>463</v>
      </c>
      <c r="AM214" s="44" t="s">
        <v>464</v>
      </c>
      <c r="AN214" s="25" t="s">
        <v>465</v>
      </c>
      <c r="AO214" s="25" t="s">
        <v>785</v>
      </c>
      <c r="AP214" s="200"/>
    </row>
    <row r="215" spans="1:42" s="35" customFormat="1" ht="99" hidden="1" customHeight="1">
      <c r="A215" s="43" t="s">
        <v>40</v>
      </c>
      <c r="B215" s="60" t="s">
        <v>203</v>
      </c>
      <c r="C215" s="60">
        <v>420</v>
      </c>
      <c r="D215" s="248"/>
      <c r="E215" s="253"/>
      <c r="F215" s="43" t="s">
        <v>663</v>
      </c>
      <c r="G215" s="43" t="s">
        <v>502</v>
      </c>
      <c r="H215" s="83">
        <v>0.2</v>
      </c>
      <c r="I215" s="251"/>
      <c r="J215" s="60"/>
      <c r="K215" s="60"/>
      <c r="L215" s="63"/>
      <c r="M215" s="60"/>
      <c r="N215" s="164">
        <v>0.1</v>
      </c>
      <c r="O215" s="159"/>
      <c r="P215" s="164">
        <v>0.15</v>
      </c>
      <c r="Q215" s="159"/>
      <c r="R215" s="164">
        <v>0.15</v>
      </c>
      <c r="S215" s="159"/>
      <c r="T215" s="164">
        <v>0.2</v>
      </c>
      <c r="U215" s="159"/>
      <c r="V215" s="164">
        <v>0.2</v>
      </c>
      <c r="W215" s="159"/>
      <c r="X215" s="164">
        <v>0.2</v>
      </c>
      <c r="Y215" s="159"/>
      <c r="Z215" s="159"/>
      <c r="AA215" s="159"/>
      <c r="AB215" s="159"/>
      <c r="AC215" s="159"/>
      <c r="AD215" s="159"/>
      <c r="AE215" s="159"/>
      <c r="AF215" s="159"/>
      <c r="AG215" s="159"/>
      <c r="AH215" s="177">
        <f t="shared" si="12"/>
        <v>1</v>
      </c>
      <c r="AI215" s="162">
        <v>44986</v>
      </c>
      <c r="AJ215" s="162">
        <v>45169</v>
      </c>
      <c r="AK215" s="43" t="s">
        <v>503</v>
      </c>
      <c r="AL215" s="43" t="s">
        <v>463</v>
      </c>
      <c r="AM215" s="44" t="s">
        <v>464</v>
      </c>
      <c r="AN215" s="25" t="s">
        <v>465</v>
      </c>
      <c r="AO215" s="25" t="s">
        <v>785</v>
      </c>
      <c r="AP215" s="200"/>
    </row>
    <row r="216" spans="1:42" s="35" customFormat="1" ht="96.75" hidden="1" customHeight="1">
      <c r="A216" s="43" t="s">
        <v>40</v>
      </c>
      <c r="B216" s="60" t="s">
        <v>203</v>
      </c>
      <c r="C216" s="60">
        <v>420</v>
      </c>
      <c r="D216" s="248"/>
      <c r="E216" s="253"/>
      <c r="F216" s="43" t="s">
        <v>663</v>
      </c>
      <c r="G216" s="43" t="s">
        <v>504</v>
      </c>
      <c r="H216" s="290">
        <v>0.2</v>
      </c>
      <c r="I216" s="251"/>
      <c r="J216" s="60"/>
      <c r="K216" s="60"/>
      <c r="L216" s="63"/>
      <c r="M216" s="60"/>
      <c r="N216" s="63"/>
      <c r="O216" s="60"/>
      <c r="P216" s="164">
        <v>0.1</v>
      </c>
      <c r="Q216" s="159"/>
      <c r="R216" s="164">
        <v>0.1</v>
      </c>
      <c r="S216" s="159"/>
      <c r="T216" s="164">
        <v>0.1</v>
      </c>
      <c r="U216" s="159"/>
      <c r="V216" s="164">
        <v>0.4</v>
      </c>
      <c r="W216" s="159"/>
      <c r="X216" s="164">
        <v>0.3</v>
      </c>
      <c r="Y216" s="159"/>
      <c r="Z216" s="159"/>
      <c r="AA216" s="159"/>
      <c r="AB216" s="159"/>
      <c r="AC216" s="159"/>
      <c r="AD216" s="159"/>
      <c r="AE216" s="159"/>
      <c r="AF216" s="159"/>
      <c r="AG216" s="159"/>
      <c r="AH216" s="177">
        <f t="shared" si="12"/>
        <v>1</v>
      </c>
      <c r="AI216" s="162">
        <v>45017</v>
      </c>
      <c r="AJ216" s="162">
        <v>45169</v>
      </c>
      <c r="AK216" s="43" t="s">
        <v>505</v>
      </c>
      <c r="AL216" s="43" t="s">
        <v>463</v>
      </c>
      <c r="AM216" s="44" t="s">
        <v>464</v>
      </c>
      <c r="AN216" s="25" t="s">
        <v>465</v>
      </c>
      <c r="AO216" s="25" t="s">
        <v>785</v>
      </c>
      <c r="AP216" s="200"/>
    </row>
    <row r="217" spans="1:42" s="35" customFormat="1" ht="90.75" hidden="1">
      <c r="A217" s="43" t="s">
        <v>40</v>
      </c>
      <c r="B217" s="60" t="s">
        <v>203</v>
      </c>
      <c r="C217" s="60">
        <v>420</v>
      </c>
      <c r="D217" s="248"/>
      <c r="E217" s="253"/>
      <c r="F217" s="43" t="s">
        <v>663</v>
      </c>
      <c r="G217" s="43" t="s">
        <v>506</v>
      </c>
      <c r="H217" s="291"/>
      <c r="I217" s="251"/>
      <c r="J217" s="60"/>
      <c r="K217" s="60"/>
      <c r="L217" s="63"/>
      <c r="M217" s="60"/>
      <c r="N217" s="164">
        <v>0.33329999999999999</v>
      </c>
      <c r="O217" s="159"/>
      <c r="P217" s="164">
        <v>0.33329999999999999</v>
      </c>
      <c r="Q217" s="159"/>
      <c r="R217" s="164">
        <v>0.33329999999999999</v>
      </c>
      <c r="S217" s="159"/>
      <c r="T217" s="159"/>
      <c r="U217" s="159"/>
      <c r="V217" s="159"/>
      <c r="W217" s="159"/>
      <c r="X217" s="159"/>
      <c r="Y217" s="159"/>
      <c r="Z217" s="159"/>
      <c r="AA217" s="159"/>
      <c r="AB217" s="159"/>
      <c r="AC217" s="159"/>
      <c r="AD217" s="159"/>
      <c r="AE217" s="159"/>
      <c r="AF217" s="159"/>
      <c r="AG217" s="159"/>
      <c r="AH217" s="177">
        <f t="shared" si="12"/>
        <v>0.99990000000000001</v>
      </c>
      <c r="AI217" s="162">
        <v>44986</v>
      </c>
      <c r="AJ217" s="162">
        <v>45077</v>
      </c>
      <c r="AK217" s="43" t="s">
        <v>507</v>
      </c>
      <c r="AL217" s="43" t="s">
        <v>463</v>
      </c>
      <c r="AM217" s="44" t="s">
        <v>464</v>
      </c>
      <c r="AN217" s="25" t="s">
        <v>465</v>
      </c>
      <c r="AO217" s="25" t="s">
        <v>785</v>
      </c>
      <c r="AP217" s="200"/>
    </row>
    <row r="218" spans="1:42" s="35" customFormat="1" ht="90.75" hidden="1">
      <c r="A218" s="43" t="s">
        <v>40</v>
      </c>
      <c r="B218" s="60" t="s">
        <v>203</v>
      </c>
      <c r="C218" s="60">
        <v>420</v>
      </c>
      <c r="D218" s="249"/>
      <c r="E218" s="254"/>
      <c r="F218" s="43" t="s">
        <v>663</v>
      </c>
      <c r="G218" s="43" t="s">
        <v>508</v>
      </c>
      <c r="H218" s="63">
        <v>0.2</v>
      </c>
      <c r="I218" s="251"/>
      <c r="J218" s="60"/>
      <c r="K218" s="60"/>
      <c r="L218" s="60"/>
      <c r="M218" s="60"/>
      <c r="N218" s="164">
        <v>0.1</v>
      </c>
      <c r="O218" s="159"/>
      <c r="P218" s="164">
        <v>0.15</v>
      </c>
      <c r="Q218" s="159"/>
      <c r="R218" s="164">
        <v>0.25</v>
      </c>
      <c r="S218" s="159"/>
      <c r="T218" s="164">
        <v>0.25</v>
      </c>
      <c r="U218" s="159"/>
      <c r="V218" s="164">
        <v>0.25</v>
      </c>
      <c r="W218" s="159"/>
      <c r="X218" s="159"/>
      <c r="Y218" s="159"/>
      <c r="Z218" s="159"/>
      <c r="AA218" s="159"/>
      <c r="AB218" s="159"/>
      <c r="AC218" s="159"/>
      <c r="AD218" s="159"/>
      <c r="AE218" s="159"/>
      <c r="AF218" s="159"/>
      <c r="AG218" s="159"/>
      <c r="AH218" s="177">
        <f t="shared" si="12"/>
        <v>1</v>
      </c>
      <c r="AI218" s="162">
        <v>44986</v>
      </c>
      <c r="AJ218" s="162">
        <v>45138</v>
      </c>
      <c r="AK218" s="43" t="s">
        <v>509</v>
      </c>
      <c r="AL218" s="43" t="s">
        <v>463</v>
      </c>
      <c r="AM218" s="44" t="s">
        <v>464</v>
      </c>
      <c r="AN218" s="25" t="s">
        <v>465</v>
      </c>
      <c r="AO218" s="25" t="s">
        <v>785</v>
      </c>
      <c r="AP218" s="200"/>
    </row>
    <row r="219" spans="1:42" s="35" customFormat="1" ht="60" hidden="1">
      <c r="A219" s="43" t="s">
        <v>40</v>
      </c>
      <c r="B219" s="60" t="s">
        <v>41</v>
      </c>
      <c r="C219" s="60">
        <v>528</v>
      </c>
      <c r="D219" s="60" t="s">
        <v>70</v>
      </c>
      <c r="E219" s="60" t="s">
        <v>70</v>
      </c>
      <c r="F219" s="43" t="s">
        <v>510</v>
      </c>
      <c r="G219" s="50" t="s">
        <v>511</v>
      </c>
      <c r="H219" s="33">
        <v>0.05</v>
      </c>
      <c r="I219" s="261">
        <f>+H219+H220+H221</f>
        <v>1</v>
      </c>
      <c r="J219" s="63">
        <v>1</v>
      </c>
      <c r="K219" s="60"/>
      <c r="L219" s="55"/>
      <c r="M219" s="60"/>
      <c r="N219" s="55"/>
      <c r="O219" s="60"/>
      <c r="P219" s="55"/>
      <c r="Q219" s="60"/>
      <c r="R219" s="55"/>
      <c r="S219" s="60"/>
      <c r="T219" s="55"/>
      <c r="U219" s="60"/>
      <c r="V219" s="55"/>
      <c r="W219" s="60"/>
      <c r="X219" s="55"/>
      <c r="Y219" s="60"/>
      <c r="Z219" s="55"/>
      <c r="AA219" s="60"/>
      <c r="AB219" s="55"/>
      <c r="AC219" s="60"/>
      <c r="AD219" s="55"/>
      <c r="AE219" s="60"/>
      <c r="AF219" s="55"/>
      <c r="AG219" s="60"/>
      <c r="AH219" s="63">
        <f>+J219+L219+N219+P219+R219+T219+V219+X219+Z219+AB219+AD219+AF219</f>
        <v>1</v>
      </c>
      <c r="AI219" s="64">
        <v>44927</v>
      </c>
      <c r="AJ219" s="64">
        <v>44957</v>
      </c>
      <c r="AK219" s="43" t="s">
        <v>512</v>
      </c>
      <c r="AL219" s="43" t="s">
        <v>513</v>
      </c>
      <c r="AM219" s="43" t="s">
        <v>757</v>
      </c>
      <c r="AN219" s="43" t="s">
        <v>758</v>
      </c>
      <c r="AO219" s="43" t="s">
        <v>710</v>
      </c>
      <c r="AP219" s="200"/>
    </row>
    <row r="220" spans="1:42" s="35" customFormat="1" ht="90" hidden="1">
      <c r="A220" s="43" t="s">
        <v>40</v>
      </c>
      <c r="B220" s="60" t="s">
        <v>41</v>
      </c>
      <c r="C220" s="60">
        <v>528</v>
      </c>
      <c r="D220" s="60" t="s">
        <v>70</v>
      </c>
      <c r="E220" s="60" t="s">
        <v>70</v>
      </c>
      <c r="F220" s="43" t="s">
        <v>510</v>
      </c>
      <c r="G220" s="50" t="s">
        <v>514</v>
      </c>
      <c r="H220" s="33">
        <v>0.9</v>
      </c>
      <c r="I220" s="248"/>
      <c r="J220" s="55">
        <f>1/12</f>
        <v>8.3333333333333329E-2</v>
      </c>
      <c r="K220" s="60"/>
      <c r="L220" s="55">
        <f>1/12</f>
        <v>8.3333333333333329E-2</v>
      </c>
      <c r="M220" s="60"/>
      <c r="N220" s="55">
        <f>1/12</f>
        <v>8.3333333333333329E-2</v>
      </c>
      <c r="O220" s="60"/>
      <c r="P220" s="55">
        <f>1/12</f>
        <v>8.3333333333333329E-2</v>
      </c>
      <c r="Q220" s="60"/>
      <c r="R220" s="55">
        <f>1/12</f>
        <v>8.3333333333333329E-2</v>
      </c>
      <c r="S220" s="60"/>
      <c r="T220" s="55">
        <f>1/12</f>
        <v>8.3333333333333329E-2</v>
      </c>
      <c r="U220" s="60"/>
      <c r="V220" s="55">
        <f>1/12</f>
        <v>8.3333333333333329E-2</v>
      </c>
      <c r="W220" s="60"/>
      <c r="X220" s="55">
        <f>1/12</f>
        <v>8.3333333333333329E-2</v>
      </c>
      <c r="Y220" s="60"/>
      <c r="Z220" s="55">
        <f>1/12</f>
        <v>8.3333333333333329E-2</v>
      </c>
      <c r="AA220" s="60"/>
      <c r="AB220" s="55">
        <f>1/12</f>
        <v>8.3333333333333329E-2</v>
      </c>
      <c r="AC220" s="60"/>
      <c r="AD220" s="55">
        <f>1/12</f>
        <v>8.3333333333333329E-2</v>
      </c>
      <c r="AE220" s="60"/>
      <c r="AF220" s="55">
        <f>1/12</f>
        <v>8.3333333333333329E-2</v>
      </c>
      <c r="AG220" s="60"/>
      <c r="AH220" s="63">
        <f>+J220+L220+N220+P220+R220+T220+V220+X220+Z220+AB220+AD220+AF220</f>
        <v>1</v>
      </c>
      <c r="AI220" s="64">
        <v>44927</v>
      </c>
      <c r="AJ220" s="64">
        <v>45291</v>
      </c>
      <c r="AK220" s="43" t="s">
        <v>515</v>
      </c>
      <c r="AL220" s="43" t="s">
        <v>513</v>
      </c>
      <c r="AM220" s="43" t="s">
        <v>757</v>
      </c>
      <c r="AN220" s="43" t="s">
        <v>758</v>
      </c>
      <c r="AO220" s="43" t="s">
        <v>710</v>
      </c>
      <c r="AP220" s="200"/>
    </row>
    <row r="221" spans="1:42" s="35" customFormat="1" ht="75" hidden="1">
      <c r="A221" s="43" t="s">
        <v>40</v>
      </c>
      <c r="B221" s="60" t="s">
        <v>41</v>
      </c>
      <c r="C221" s="60">
        <v>528</v>
      </c>
      <c r="D221" s="60" t="s">
        <v>70</v>
      </c>
      <c r="E221" s="60" t="s">
        <v>70</v>
      </c>
      <c r="F221" s="43" t="s">
        <v>510</v>
      </c>
      <c r="G221" s="50" t="s">
        <v>516</v>
      </c>
      <c r="H221" s="33">
        <v>0.05</v>
      </c>
      <c r="I221" s="249"/>
      <c r="J221" s="33">
        <v>0.25</v>
      </c>
      <c r="K221" s="60"/>
      <c r="L221" s="60"/>
      <c r="M221" s="60"/>
      <c r="N221" s="60"/>
      <c r="O221" s="60"/>
      <c r="P221" s="33">
        <v>0.25</v>
      </c>
      <c r="Q221" s="60"/>
      <c r="R221" s="60"/>
      <c r="S221" s="60"/>
      <c r="T221" s="60"/>
      <c r="U221" s="60"/>
      <c r="V221" s="33">
        <v>0.25</v>
      </c>
      <c r="W221" s="60"/>
      <c r="X221" s="60"/>
      <c r="Y221" s="60"/>
      <c r="Z221" s="60"/>
      <c r="AA221" s="60"/>
      <c r="AB221" s="33">
        <v>0.25</v>
      </c>
      <c r="AC221" s="55"/>
      <c r="AD221" s="60"/>
      <c r="AE221" s="60"/>
      <c r="AF221" s="60"/>
      <c r="AG221" s="60"/>
      <c r="AH221" s="63">
        <f>+J221+L221+N221+P221+R221+T221+V221+X221+Z221+AB221+AD221+AF221</f>
        <v>1</v>
      </c>
      <c r="AI221" s="64">
        <v>44927</v>
      </c>
      <c r="AJ221" s="64">
        <v>45230</v>
      </c>
      <c r="AK221" s="43" t="s">
        <v>517</v>
      </c>
      <c r="AL221" s="43" t="s">
        <v>513</v>
      </c>
      <c r="AM221" s="43" t="s">
        <v>757</v>
      </c>
      <c r="AN221" s="43" t="s">
        <v>758</v>
      </c>
      <c r="AO221" s="43" t="s">
        <v>710</v>
      </c>
      <c r="AP221" s="200"/>
    </row>
    <row r="222" spans="1:42" s="35" customFormat="1" ht="75.75" hidden="1" customHeight="1">
      <c r="A222" s="43" t="s">
        <v>40</v>
      </c>
      <c r="B222" s="60" t="s">
        <v>41</v>
      </c>
      <c r="C222" s="76">
        <v>527</v>
      </c>
      <c r="D222" s="76" t="s">
        <v>70</v>
      </c>
      <c r="E222" s="76" t="s">
        <v>70</v>
      </c>
      <c r="F222" s="50" t="s">
        <v>518</v>
      </c>
      <c r="G222" s="50" t="s">
        <v>519</v>
      </c>
      <c r="H222" s="78">
        <v>0.33</v>
      </c>
      <c r="I222" s="268">
        <v>1</v>
      </c>
      <c r="J222" s="76"/>
      <c r="K222" s="76"/>
      <c r="L222" s="78">
        <v>0.09</v>
      </c>
      <c r="M222" s="76"/>
      <c r="N222" s="78">
        <v>0.09</v>
      </c>
      <c r="O222" s="88"/>
      <c r="P222" s="78">
        <v>0.09</v>
      </c>
      <c r="Q222" s="76"/>
      <c r="R222" s="78">
        <v>0.09</v>
      </c>
      <c r="S222" s="76"/>
      <c r="T222" s="78">
        <v>0.09</v>
      </c>
      <c r="U222" s="76"/>
      <c r="V222" s="78">
        <v>0.09</v>
      </c>
      <c r="W222" s="76"/>
      <c r="X222" s="78">
        <v>0.09</v>
      </c>
      <c r="Y222" s="76"/>
      <c r="Z222" s="78">
        <v>0.09</v>
      </c>
      <c r="AA222" s="76"/>
      <c r="AB222" s="78">
        <v>0.09</v>
      </c>
      <c r="AC222" s="88"/>
      <c r="AD222" s="78">
        <v>0.09</v>
      </c>
      <c r="AE222" s="76"/>
      <c r="AF222" s="78">
        <v>0.1</v>
      </c>
      <c r="AG222" s="76"/>
      <c r="AH222" s="78">
        <v>1</v>
      </c>
      <c r="AI222" s="79">
        <v>44958</v>
      </c>
      <c r="AJ222" s="79">
        <v>45291</v>
      </c>
      <c r="AK222" s="50" t="s">
        <v>520</v>
      </c>
      <c r="AL222" s="50" t="s">
        <v>55</v>
      </c>
      <c r="AM222" s="25" t="s">
        <v>704</v>
      </c>
      <c r="AN222" s="25" t="s">
        <v>56</v>
      </c>
      <c r="AO222" s="50" t="s">
        <v>57</v>
      </c>
      <c r="AP222" s="200"/>
    </row>
    <row r="223" spans="1:42" s="28" customFormat="1" ht="60" hidden="1">
      <c r="A223" s="43" t="s">
        <v>40</v>
      </c>
      <c r="B223" s="60" t="s">
        <v>203</v>
      </c>
      <c r="C223" s="60">
        <v>422</v>
      </c>
      <c r="D223" s="60" t="s">
        <v>70</v>
      </c>
      <c r="E223" s="60" t="s">
        <v>70</v>
      </c>
      <c r="F223" s="50" t="s">
        <v>518</v>
      </c>
      <c r="G223" s="50" t="s">
        <v>826</v>
      </c>
      <c r="H223" s="78">
        <v>0.34</v>
      </c>
      <c r="I223" s="268"/>
      <c r="J223" s="76" t="s">
        <v>127</v>
      </c>
      <c r="K223" s="76" t="s">
        <v>127</v>
      </c>
      <c r="L223" s="76" t="s">
        <v>127</v>
      </c>
      <c r="M223" s="76" t="s">
        <v>127</v>
      </c>
      <c r="N223" s="76" t="s">
        <v>127</v>
      </c>
      <c r="O223" s="76" t="s">
        <v>127</v>
      </c>
      <c r="P223" s="76" t="s">
        <v>127</v>
      </c>
      <c r="Q223" s="76" t="s">
        <v>127</v>
      </c>
      <c r="R223" s="78"/>
      <c r="S223" s="76"/>
      <c r="T223" s="78">
        <v>0.3</v>
      </c>
      <c r="U223" s="76"/>
      <c r="V223" s="78">
        <v>0.7</v>
      </c>
      <c r="W223" s="78"/>
      <c r="X223" s="76" t="s">
        <v>127</v>
      </c>
      <c r="Y223" s="76" t="s">
        <v>127</v>
      </c>
      <c r="Z223" s="76" t="s">
        <v>127</v>
      </c>
      <c r="AA223" s="76" t="s">
        <v>127</v>
      </c>
      <c r="AB223" s="76" t="s">
        <v>127</v>
      </c>
      <c r="AC223" s="76" t="s">
        <v>127</v>
      </c>
      <c r="AD223" s="76" t="s">
        <v>127</v>
      </c>
      <c r="AE223" s="76" t="s">
        <v>127</v>
      </c>
      <c r="AF223" s="76" t="s">
        <v>127</v>
      </c>
      <c r="AG223" s="76" t="s">
        <v>127</v>
      </c>
      <c r="AH223" s="31">
        <f>R223+T223+V223</f>
        <v>1</v>
      </c>
      <c r="AI223" s="64">
        <v>45078</v>
      </c>
      <c r="AJ223" s="64">
        <v>45138</v>
      </c>
      <c r="AK223" s="50" t="s">
        <v>828</v>
      </c>
      <c r="AL223" s="50" t="s">
        <v>55</v>
      </c>
      <c r="AM223" s="50" t="s">
        <v>829</v>
      </c>
      <c r="AN223" s="25" t="s">
        <v>56</v>
      </c>
      <c r="AO223" s="50" t="s">
        <v>57</v>
      </c>
      <c r="AP223" s="189"/>
    </row>
    <row r="224" spans="1:42" s="35" customFormat="1" ht="60" hidden="1">
      <c r="A224" s="43" t="s">
        <v>40</v>
      </c>
      <c r="B224" s="60" t="s">
        <v>41</v>
      </c>
      <c r="C224" s="76">
        <v>527</v>
      </c>
      <c r="D224" s="76" t="s">
        <v>70</v>
      </c>
      <c r="E224" s="76" t="s">
        <v>70</v>
      </c>
      <c r="F224" s="50" t="s">
        <v>518</v>
      </c>
      <c r="G224" s="50" t="s">
        <v>521</v>
      </c>
      <c r="H224" s="78">
        <v>0.33</v>
      </c>
      <c r="I224" s="268"/>
      <c r="J224" s="76"/>
      <c r="K224" s="76"/>
      <c r="L224" s="76"/>
      <c r="M224" s="76"/>
      <c r="N224" s="76"/>
      <c r="O224" s="76"/>
      <c r="P224" s="78">
        <v>0.25</v>
      </c>
      <c r="Q224" s="76"/>
      <c r="R224" s="76"/>
      <c r="S224" s="76"/>
      <c r="T224" s="76"/>
      <c r="U224" s="78"/>
      <c r="V224" s="78">
        <v>0.25</v>
      </c>
      <c r="W224" s="76"/>
      <c r="X224" s="76"/>
      <c r="Y224" s="76"/>
      <c r="Z224" s="76"/>
      <c r="AA224" s="76"/>
      <c r="AB224" s="78">
        <v>0.25</v>
      </c>
      <c r="AC224" s="76"/>
      <c r="AD224" s="76"/>
      <c r="AE224" s="76"/>
      <c r="AF224" s="78">
        <v>0.25</v>
      </c>
      <c r="AG224" s="76"/>
      <c r="AH224" s="78">
        <v>1</v>
      </c>
      <c r="AI224" s="79">
        <v>45017</v>
      </c>
      <c r="AJ224" s="79">
        <v>45291</v>
      </c>
      <c r="AK224" s="50" t="s">
        <v>522</v>
      </c>
      <c r="AL224" s="50" t="s">
        <v>55</v>
      </c>
      <c r="AM224" s="50" t="s">
        <v>525</v>
      </c>
      <c r="AN224" s="50" t="s">
        <v>57</v>
      </c>
      <c r="AO224" s="50" t="s">
        <v>57</v>
      </c>
      <c r="AP224" s="200"/>
    </row>
    <row r="225" spans="1:42" s="35" customFormat="1" ht="112.5" hidden="1" customHeight="1">
      <c r="A225" s="43" t="s">
        <v>40</v>
      </c>
      <c r="B225" s="60" t="s">
        <v>41</v>
      </c>
      <c r="C225" s="76" t="s">
        <v>70</v>
      </c>
      <c r="D225" s="76" t="s">
        <v>70</v>
      </c>
      <c r="E225" s="76" t="s">
        <v>70</v>
      </c>
      <c r="F225" s="45" t="s">
        <v>672</v>
      </c>
      <c r="G225" s="43" t="s">
        <v>723</v>
      </c>
      <c r="H225" s="33">
        <v>0.15</v>
      </c>
      <c r="I225" s="268">
        <f>+H225+H226+H227+H228+H229+H230+H231+H232+H233+H234</f>
        <v>0.99999999999999989</v>
      </c>
      <c r="J225" s="76"/>
      <c r="K225" s="76"/>
      <c r="L225" s="76"/>
      <c r="M225" s="76"/>
      <c r="N225" s="31">
        <v>0.25</v>
      </c>
      <c r="O225" s="76"/>
      <c r="P225" s="78"/>
      <c r="Q225" s="76"/>
      <c r="R225" s="76"/>
      <c r="S225" s="76"/>
      <c r="T225" s="31">
        <v>0.25</v>
      </c>
      <c r="U225" s="78"/>
      <c r="V225" s="78"/>
      <c r="W225" s="76"/>
      <c r="X225" s="76"/>
      <c r="Y225" s="76"/>
      <c r="Z225" s="31">
        <v>0.25</v>
      </c>
      <c r="AA225" s="76"/>
      <c r="AB225" s="78"/>
      <c r="AC225" s="76"/>
      <c r="AD225" s="76"/>
      <c r="AE225" s="76"/>
      <c r="AF225" s="31">
        <v>0.25</v>
      </c>
      <c r="AG225" s="76"/>
      <c r="AH225" s="31">
        <f t="shared" ref="AH225:AH252" si="13">+J225+L225+N225+P225+R225+T225+V225+X225+Z225+AB225+AD225+AF225</f>
        <v>1</v>
      </c>
      <c r="AI225" s="79">
        <v>44986</v>
      </c>
      <c r="AJ225" s="79">
        <v>45275</v>
      </c>
      <c r="AK225" s="50" t="s">
        <v>724</v>
      </c>
      <c r="AL225" s="44" t="s">
        <v>55</v>
      </c>
      <c r="AM225" s="44" t="s">
        <v>745</v>
      </c>
      <c r="AN225" s="50" t="s">
        <v>56</v>
      </c>
      <c r="AO225" s="50" t="s">
        <v>57</v>
      </c>
      <c r="AP225" s="200"/>
    </row>
    <row r="226" spans="1:42" ht="168" hidden="1" customHeight="1">
      <c r="A226" s="43" t="s">
        <v>40</v>
      </c>
      <c r="B226" s="60" t="s">
        <v>41</v>
      </c>
      <c r="C226" s="76" t="s">
        <v>70</v>
      </c>
      <c r="D226" s="76" t="s">
        <v>70</v>
      </c>
      <c r="E226" s="76" t="s">
        <v>70</v>
      </c>
      <c r="F226" s="45" t="s">
        <v>672</v>
      </c>
      <c r="G226" s="43" t="s">
        <v>604</v>
      </c>
      <c r="H226" s="33">
        <v>0.1</v>
      </c>
      <c r="I226" s="268"/>
      <c r="J226" s="31"/>
      <c r="K226" s="31"/>
      <c r="L226" s="31"/>
      <c r="M226" s="31"/>
      <c r="N226" s="31">
        <v>0.25</v>
      </c>
      <c r="O226" s="31"/>
      <c r="P226" s="31"/>
      <c r="Q226" s="31"/>
      <c r="R226" s="31"/>
      <c r="S226" s="31"/>
      <c r="T226" s="31">
        <v>0.25</v>
      </c>
      <c r="U226" s="31"/>
      <c r="V226" s="31"/>
      <c r="W226" s="31"/>
      <c r="X226" s="31"/>
      <c r="Y226" s="31"/>
      <c r="Z226" s="31">
        <v>0.25</v>
      </c>
      <c r="AA226" s="31"/>
      <c r="AB226" s="31"/>
      <c r="AC226" s="31"/>
      <c r="AD226" s="31"/>
      <c r="AE226" s="31"/>
      <c r="AF226" s="31">
        <v>0.25</v>
      </c>
      <c r="AG226" s="31"/>
      <c r="AH226" s="31">
        <f t="shared" si="13"/>
        <v>1</v>
      </c>
      <c r="AI226" s="64">
        <v>44928</v>
      </c>
      <c r="AJ226" s="62">
        <v>45275</v>
      </c>
      <c r="AK226" s="44" t="s">
        <v>605</v>
      </c>
      <c r="AL226" s="44" t="s">
        <v>534</v>
      </c>
      <c r="AM226" s="44" t="s">
        <v>535</v>
      </c>
      <c r="AN226" s="25" t="s">
        <v>701</v>
      </c>
      <c r="AO226" s="25" t="s">
        <v>57</v>
      </c>
      <c r="AP226" s="197"/>
    </row>
    <row r="227" spans="1:42" ht="199.5" hidden="1" customHeight="1">
      <c r="A227" s="43" t="s">
        <v>40</v>
      </c>
      <c r="B227" s="60" t="s">
        <v>41</v>
      </c>
      <c r="C227" s="76" t="s">
        <v>70</v>
      </c>
      <c r="D227" s="76" t="s">
        <v>70</v>
      </c>
      <c r="E227" s="76" t="s">
        <v>70</v>
      </c>
      <c r="F227" s="45" t="s">
        <v>672</v>
      </c>
      <c r="G227" s="43" t="s">
        <v>596</v>
      </c>
      <c r="H227" s="33">
        <v>0.1</v>
      </c>
      <c r="I227" s="268"/>
      <c r="J227" s="31"/>
      <c r="K227" s="31"/>
      <c r="L227" s="31"/>
      <c r="M227" s="31"/>
      <c r="N227" s="31"/>
      <c r="O227" s="31"/>
      <c r="P227" s="31">
        <v>0.25</v>
      </c>
      <c r="Q227" s="31"/>
      <c r="R227" s="31"/>
      <c r="S227" s="31"/>
      <c r="T227" s="31"/>
      <c r="U227" s="31"/>
      <c r="V227" s="31">
        <v>0.25</v>
      </c>
      <c r="W227" s="31"/>
      <c r="X227" s="31"/>
      <c r="Y227" s="31"/>
      <c r="Z227" s="31"/>
      <c r="AA227" s="31"/>
      <c r="AB227" s="31">
        <v>0.25</v>
      </c>
      <c r="AC227" s="31"/>
      <c r="AD227" s="31"/>
      <c r="AE227" s="31"/>
      <c r="AF227" s="31">
        <v>0.25</v>
      </c>
      <c r="AG227" s="31"/>
      <c r="AH227" s="31">
        <f t="shared" si="13"/>
        <v>1</v>
      </c>
      <c r="AI227" s="64">
        <v>45017</v>
      </c>
      <c r="AJ227" s="62">
        <v>45291</v>
      </c>
      <c r="AK227" s="44" t="s">
        <v>597</v>
      </c>
      <c r="AL227" s="44" t="s">
        <v>55</v>
      </c>
      <c r="AM227" s="44" t="s">
        <v>745</v>
      </c>
      <c r="AN227" s="25" t="s">
        <v>56</v>
      </c>
      <c r="AO227" s="25" t="s">
        <v>57</v>
      </c>
      <c r="AP227" s="197"/>
    </row>
    <row r="228" spans="1:42" ht="105" hidden="1" customHeight="1">
      <c r="A228" s="43" t="s">
        <v>40</v>
      </c>
      <c r="B228" s="60" t="s">
        <v>41</v>
      </c>
      <c r="C228" s="76" t="s">
        <v>70</v>
      </c>
      <c r="D228" s="76" t="s">
        <v>70</v>
      </c>
      <c r="E228" s="76" t="s">
        <v>70</v>
      </c>
      <c r="F228" s="45" t="s">
        <v>672</v>
      </c>
      <c r="G228" s="43" t="s">
        <v>602</v>
      </c>
      <c r="H228" s="33">
        <v>0.05</v>
      </c>
      <c r="I228" s="268"/>
      <c r="J228" s="31">
        <v>0.08</v>
      </c>
      <c r="K228" s="31"/>
      <c r="L228" s="31">
        <v>0.08</v>
      </c>
      <c r="M228" s="31"/>
      <c r="N228" s="31">
        <v>0.08</v>
      </c>
      <c r="O228" s="31"/>
      <c r="P228" s="31">
        <v>0.1</v>
      </c>
      <c r="Q228" s="31"/>
      <c r="R228" s="31">
        <v>0.08</v>
      </c>
      <c r="S228" s="31"/>
      <c r="T228" s="31">
        <v>0.08</v>
      </c>
      <c r="U228" s="31"/>
      <c r="V228" s="31">
        <v>0.08</v>
      </c>
      <c r="W228" s="31"/>
      <c r="X228" s="31">
        <v>0.1</v>
      </c>
      <c r="Y228" s="31"/>
      <c r="Z228" s="31">
        <v>0.08</v>
      </c>
      <c r="AA228" s="31"/>
      <c r="AB228" s="31">
        <v>0.08</v>
      </c>
      <c r="AC228" s="31"/>
      <c r="AD228" s="31">
        <v>0.08</v>
      </c>
      <c r="AE228" s="31"/>
      <c r="AF228" s="31">
        <v>0.08</v>
      </c>
      <c r="AG228" s="31"/>
      <c r="AH228" s="31">
        <f t="shared" si="13"/>
        <v>0.99999999999999978</v>
      </c>
      <c r="AI228" s="64">
        <v>44928</v>
      </c>
      <c r="AJ228" s="62">
        <v>45291</v>
      </c>
      <c r="AK228" s="44" t="s">
        <v>603</v>
      </c>
      <c r="AL228" s="44" t="s">
        <v>157</v>
      </c>
      <c r="AM228" s="44" t="s">
        <v>158</v>
      </c>
      <c r="AN228" s="25" t="s">
        <v>159</v>
      </c>
      <c r="AO228" s="25" t="s">
        <v>57</v>
      </c>
      <c r="AP228" s="197"/>
    </row>
    <row r="229" spans="1:42" s="38" customFormat="1" ht="194.25" customHeight="1">
      <c r="A229" s="106" t="s">
        <v>40</v>
      </c>
      <c r="B229" s="107" t="s">
        <v>41</v>
      </c>
      <c r="C229" s="132" t="s">
        <v>70</v>
      </c>
      <c r="D229" s="132" t="s">
        <v>70</v>
      </c>
      <c r="E229" s="132" t="s">
        <v>70</v>
      </c>
      <c r="F229" s="201" t="s">
        <v>673</v>
      </c>
      <c r="G229" s="137" t="s">
        <v>674</v>
      </c>
      <c r="H229" s="134">
        <v>0.1</v>
      </c>
      <c r="I229" s="268"/>
      <c r="J229" s="132"/>
      <c r="K229" s="132"/>
      <c r="L229" s="132"/>
      <c r="M229" s="132"/>
      <c r="N229" s="132"/>
      <c r="O229" s="132"/>
      <c r="P229" s="134"/>
      <c r="Q229" s="132"/>
      <c r="R229" s="130">
        <v>0.05</v>
      </c>
      <c r="S229" s="187"/>
      <c r="T229" s="130">
        <v>0.05</v>
      </c>
      <c r="U229" s="183"/>
      <c r="V229" s="183">
        <v>0.05</v>
      </c>
      <c r="W229" s="187"/>
      <c r="X229" s="183">
        <v>0.05</v>
      </c>
      <c r="Y229" s="187"/>
      <c r="Z229" s="183">
        <v>0.05</v>
      </c>
      <c r="AA229" s="187"/>
      <c r="AB229" s="183">
        <v>0.05</v>
      </c>
      <c r="AC229" s="187"/>
      <c r="AD229" s="183">
        <v>0.7</v>
      </c>
      <c r="AE229" s="132"/>
      <c r="AF229" s="134"/>
      <c r="AG229" s="132"/>
      <c r="AH229" s="109">
        <f t="shared" si="13"/>
        <v>1</v>
      </c>
      <c r="AI229" s="185">
        <v>45047</v>
      </c>
      <c r="AJ229" s="185" t="s">
        <v>838</v>
      </c>
      <c r="AK229" s="137" t="s">
        <v>725</v>
      </c>
      <c r="AL229" s="108" t="s">
        <v>55</v>
      </c>
      <c r="AM229" s="108" t="s">
        <v>745</v>
      </c>
      <c r="AN229" s="114" t="s">
        <v>56</v>
      </c>
      <c r="AO229" s="114" t="s">
        <v>57</v>
      </c>
      <c r="AP229" s="202" t="s">
        <v>839</v>
      </c>
    </row>
    <row r="230" spans="1:42" s="35" customFormat="1" ht="105" hidden="1">
      <c r="A230" s="43" t="s">
        <v>40</v>
      </c>
      <c r="B230" s="60" t="s">
        <v>41</v>
      </c>
      <c r="C230" s="76" t="s">
        <v>70</v>
      </c>
      <c r="D230" s="76" t="s">
        <v>70</v>
      </c>
      <c r="E230" s="76" t="s">
        <v>70</v>
      </c>
      <c r="F230" s="45" t="s">
        <v>675</v>
      </c>
      <c r="G230" s="50" t="s">
        <v>759</v>
      </c>
      <c r="H230" s="78">
        <v>0.1</v>
      </c>
      <c r="I230" s="268"/>
      <c r="J230" s="76"/>
      <c r="K230" s="76"/>
      <c r="L230" s="76"/>
      <c r="M230" s="76"/>
      <c r="N230" s="76"/>
      <c r="O230" s="76"/>
      <c r="P230" s="78"/>
      <c r="Q230" s="76"/>
      <c r="R230" s="31">
        <v>0.2</v>
      </c>
      <c r="S230" s="76"/>
      <c r="T230" s="31">
        <v>0.3</v>
      </c>
      <c r="U230" s="78"/>
      <c r="V230" s="78">
        <v>0.5</v>
      </c>
      <c r="W230" s="76"/>
      <c r="X230" s="76"/>
      <c r="Y230" s="76"/>
      <c r="Z230" s="76"/>
      <c r="AA230" s="76"/>
      <c r="AB230" s="78"/>
      <c r="AC230" s="76"/>
      <c r="AD230" s="76"/>
      <c r="AE230" s="76"/>
      <c r="AF230" s="78"/>
      <c r="AG230" s="76"/>
      <c r="AH230" s="31">
        <f t="shared" si="13"/>
        <v>1</v>
      </c>
      <c r="AI230" s="79">
        <v>45047</v>
      </c>
      <c r="AJ230" s="79">
        <v>45138</v>
      </c>
      <c r="AK230" s="50" t="s">
        <v>727</v>
      </c>
      <c r="AL230" s="43" t="s">
        <v>726</v>
      </c>
      <c r="AM230" s="50" t="s">
        <v>74</v>
      </c>
      <c r="AN230" s="25" t="s">
        <v>47</v>
      </c>
      <c r="AO230" s="50" t="s">
        <v>57</v>
      </c>
      <c r="AP230" s="200"/>
    </row>
    <row r="231" spans="1:42" s="28" customFormat="1" ht="98.25" hidden="1" customHeight="1">
      <c r="A231" s="43" t="s">
        <v>40</v>
      </c>
      <c r="B231" s="60" t="s">
        <v>41</v>
      </c>
      <c r="C231" s="76" t="s">
        <v>70</v>
      </c>
      <c r="D231" s="76" t="s">
        <v>70</v>
      </c>
      <c r="E231" s="76" t="s">
        <v>70</v>
      </c>
      <c r="F231" s="45" t="s">
        <v>649</v>
      </c>
      <c r="G231" s="43" t="s">
        <v>589</v>
      </c>
      <c r="H231" s="78">
        <v>0.1</v>
      </c>
      <c r="I231" s="268"/>
      <c r="J231" s="60"/>
      <c r="K231" s="60"/>
      <c r="L231" s="60"/>
      <c r="M231" s="60"/>
      <c r="N231" s="60"/>
      <c r="O231" s="60"/>
      <c r="P231" s="60"/>
      <c r="Q231" s="60"/>
      <c r="R231" s="60"/>
      <c r="S231" s="60"/>
      <c r="T231" s="63">
        <v>0.1</v>
      </c>
      <c r="U231" s="60"/>
      <c r="V231" s="63">
        <v>0.2</v>
      </c>
      <c r="W231" s="60"/>
      <c r="X231" s="63">
        <v>0.2</v>
      </c>
      <c r="Y231" s="60"/>
      <c r="Z231" s="63">
        <v>0.2</v>
      </c>
      <c r="AA231" s="60"/>
      <c r="AB231" s="63">
        <v>0.2</v>
      </c>
      <c r="AC231" s="60"/>
      <c r="AD231" s="63">
        <v>0.1</v>
      </c>
      <c r="AE231" s="60"/>
      <c r="AF231" s="60"/>
      <c r="AG231" s="60"/>
      <c r="AH231" s="31">
        <f t="shared" si="13"/>
        <v>0.99999999999999989</v>
      </c>
      <c r="AI231" s="64">
        <v>45078</v>
      </c>
      <c r="AJ231" s="64">
        <v>45260</v>
      </c>
      <c r="AK231" s="43" t="s">
        <v>590</v>
      </c>
      <c r="AL231" s="43" t="s">
        <v>703</v>
      </c>
      <c r="AM231" s="43" t="s">
        <v>549</v>
      </c>
      <c r="AN231" s="25" t="s">
        <v>47</v>
      </c>
      <c r="AO231" s="25" t="s">
        <v>57</v>
      </c>
      <c r="AP231" s="189"/>
    </row>
    <row r="232" spans="1:42" ht="77.25" hidden="1">
      <c r="A232" s="43" t="s">
        <v>40</v>
      </c>
      <c r="B232" s="60" t="s">
        <v>41</v>
      </c>
      <c r="C232" s="76" t="s">
        <v>70</v>
      </c>
      <c r="D232" s="76" t="s">
        <v>70</v>
      </c>
      <c r="E232" s="76" t="s">
        <v>70</v>
      </c>
      <c r="F232" s="45" t="s">
        <v>649</v>
      </c>
      <c r="G232" s="43" t="s">
        <v>600</v>
      </c>
      <c r="H232" s="78">
        <v>0.1</v>
      </c>
      <c r="I232" s="268"/>
      <c r="J232" s="31"/>
      <c r="K232" s="31"/>
      <c r="L232" s="31"/>
      <c r="M232" s="31"/>
      <c r="N232" s="31">
        <v>0.25</v>
      </c>
      <c r="O232" s="31"/>
      <c r="P232" s="31"/>
      <c r="Q232" s="31"/>
      <c r="R232" s="31"/>
      <c r="S232" s="31"/>
      <c r="T232" s="31">
        <v>0.25</v>
      </c>
      <c r="U232" s="31"/>
      <c r="V232" s="31"/>
      <c r="W232" s="31"/>
      <c r="X232" s="31"/>
      <c r="Y232" s="31"/>
      <c r="Z232" s="31">
        <v>0.25</v>
      </c>
      <c r="AA232" s="31"/>
      <c r="AB232" s="31"/>
      <c r="AC232" s="31"/>
      <c r="AD232" s="31"/>
      <c r="AE232" s="31"/>
      <c r="AF232" s="31">
        <v>0.25</v>
      </c>
      <c r="AG232" s="31"/>
      <c r="AH232" s="31">
        <f t="shared" si="13"/>
        <v>1</v>
      </c>
      <c r="AI232" s="64">
        <v>44986</v>
      </c>
      <c r="AJ232" s="62">
        <v>45291</v>
      </c>
      <c r="AK232" s="44" t="s">
        <v>601</v>
      </c>
      <c r="AL232" s="44" t="s">
        <v>157</v>
      </c>
      <c r="AM232" s="44" t="s">
        <v>158</v>
      </c>
      <c r="AN232" s="25" t="s">
        <v>159</v>
      </c>
      <c r="AO232" s="25" t="s">
        <v>57</v>
      </c>
      <c r="AP232" s="197"/>
    </row>
    <row r="233" spans="1:42" ht="103.5" hidden="1" customHeight="1">
      <c r="A233" s="43" t="s">
        <v>40</v>
      </c>
      <c r="B233" s="60" t="s">
        <v>41</v>
      </c>
      <c r="C233" s="76" t="s">
        <v>70</v>
      </c>
      <c r="D233" s="76" t="s">
        <v>70</v>
      </c>
      <c r="E233" s="76" t="s">
        <v>70</v>
      </c>
      <c r="F233" s="45" t="s">
        <v>651</v>
      </c>
      <c r="G233" s="43" t="s">
        <v>665</v>
      </c>
      <c r="H233" s="78">
        <v>0.1</v>
      </c>
      <c r="I233" s="268"/>
      <c r="J233" s="31"/>
      <c r="K233" s="31"/>
      <c r="L233" s="31"/>
      <c r="M233" s="31"/>
      <c r="N233" s="31"/>
      <c r="O233" s="31"/>
      <c r="P233" s="31"/>
      <c r="Q233" s="31"/>
      <c r="R233" s="31">
        <v>0.5</v>
      </c>
      <c r="S233" s="31"/>
      <c r="T233" s="31"/>
      <c r="U233" s="31"/>
      <c r="V233" s="31"/>
      <c r="W233" s="31"/>
      <c r="X233" s="31"/>
      <c r="Y233" s="31"/>
      <c r="Z233" s="31">
        <v>0.5</v>
      </c>
      <c r="AA233" s="31"/>
      <c r="AB233" s="31"/>
      <c r="AC233" s="31"/>
      <c r="AD233" s="31"/>
      <c r="AE233" s="31"/>
      <c r="AF233" s="31"/>
      <c r="AG233" s="31"/>
      <c r="AH233" s="31">
        <f t="shared" si="13"/>
        <v>1</v>
      </c>
      <c r="AI233" s="64">
        <v>45047</v>
      </c>
      <c r="AJ233" s="62">
        <v>45199</v>
      </c>
      <c r="AK233" s="43" t="s">
        <v>606</v>
      </c>
      <c r="AL233" s="44" t="s">
        <v>55</v>
      </c>
      <c r="AM233" s="44" t="s">
        <v>745</v>
      </c>
      <c r="AN233" s="25" t="s">
        <v>56</v>
      </c>
      <c r="AO233" s="25" t="s">
        <v>57</v>
      </c>
      <c r="AP233" s="197"/>
    </row>
    <row r="234" spans="1:42" ht="77.25" hidden="1">
      <c r="A234" s="43" t="s">
        <v>40</v>
      </c>
      <c r="B234" s="60" t="s">
        <v>41</v>
      </c>
      <c r="C234" s="76" t="s">
        <v>70</v>
      </c>
      <c r="D234" s="76" t="s">
        <v>70</v>
      </c>
      <c r="E234" s="76" t="s">
        <v>70</v>
      </c>
      <c r="F234" s="45" t="s">
        <v>651</v>
      </c>
      <c r="G234" s="43" t="s">
        <v>593</v>
      </c>
      <c r="H234" s="33">
        <v>0.1</v>
      </c>
      <c r="I234" s="268"/>
      <c r="J234" s="31"/>
      <c r="K234" s="31"/>
      <c r="L234" s="31"/>
      <c r="M234" s="31"/>
      <c r="N234" s="31"/>
      <c r="O234" s="31"/>
      <c r="P234" s="31">
        <v>1</v>
      </c>
      <c r="Q234" s="31"/>
      <c r="R234" s="31"/>
      <c r="S234" s="31"/>
      <c r="T234" s="31"/>
      <c r="U234" s="31"/>
      <c r="V234" s="31"/>
      <c r="W234" s="31"/>
      <c r="X234" s="31"/>
      <c r="Y234" s="31"/>
      <c r="Z234" s="31"/>
      <c r="AA234" s="31"/>
      <c r="AB234" s="31"/>
      <c r="AC234" s="31"/>
      <c r="AD234" s="31"/>
      <c r="AE234" s="31"/>
      <c r="AF234" s="31"/>
      <c r="AG234" s="31"/>
      <c r="AH234" s="31">
        <f t="shared" si="13"/>
        <v>1</v>
      </c>
      <c r="AI234" s="64">
        <v>45017</v>
      </c>
      <c r="AJ234" s="62">
        <v>45046</v>
      </c>
      <c r="AK234" s="44" t="s">
        <v>594</v>
      </c>
      <c r="AL234" s="43" t="s">
        <v>463</v>
      </c>
      <c r="AM234" s="44" t="s">
        <v>464</v>
      </c>
      <c r="AN234" s="25" t="s">
        <v>465</v>
      </c>
      <c r="AO234" s="25" t="s">
        <v>57</v>
      </c>
      <c r="AP234" s="197"/>
    </row>
    <row r="235" spans="1:42" ht="77.25" hidden="1" customHeight="1">
      <c r="A235" s="43" t="s">
        <v>40</v>
      </c>
      <c r="B235" s="60" t="s">
        <v>41</v>
      </c>
      <c r="C235" s="76" t="s">
        <v>70</v>
      </c>
      <c r="D235" s="76" t="s">
        <v>70</v>
      </c>
      <c r="E235" s="76" t="s">
        <v>70</v>
      </c>
      <c r="F235" s="44" t="s">
        <v>642</v>
      </c>
      <c r="G235" s="43" t="s">
        <v>664</v>
      </c>
      <c r="H235" s="31">
        <v>0.05</v>
      </c>
      <c r="I235" s="269" t="e">
        <f>+H235+H236+#REF!+H237+H238+H239-+H240+H241+H242+H243+H244+H245</f>
        <v>#REF!</v>
      </c>
      <c r="J235" s="33"/>
      <c r="K235" s="33"/>
      <c r="L235" s="33"/>
      <c r="M235" s="33"/>
      <c r="N235" s="33">
        <v>0.2</v>
      </c>
      <c r="O235" s="33"/>
      <c r="P235" s="33">
        <v>0.8</v>
      </c>
      <c r="Q235" s="33"/>
      <c r="R235" s="33"/>
      <c r="S235" s="33"/>
      <c r="T235" s="33"/>
      <c r="U235" s="33"/>
      <c r="V235" s="33"/>
      <c r="W235" s="33"/>
      <c r="X235" s="33"/>
      <c r="Y235" s="33"/>
      <c r="Z235" s="33"/>
      <c r="AA235" s="33"/>
      <c r="AB235" s="33"/>
      <c r="AC235" s="33"/>
      <c r="AD235" s="33"/>
      <c r="AE235" s="33"/>
      <c r="AF235" s="33"/>
      <c r="AG235" s="33"/>
      <c r="AH235" s="31">
        <f t="shared" si="13"/>
        <v>1</v>
      </c>
      <c r="AI235" s="64">
        <v>44986</v>
      </c>
      <c r="AJ235" s="62">
        <v>45046</v>
      </c>
      <c r="AK235" s="43" t="s">
        <v>561</v>
      </c>
      <c r="AL235" s="43" t="s">
        <v>157</v>
      </c>
      <c r="AM235" s="43" t="s">
        <v>158</v>
      </c>
      <c r="AN235" s="43" t="s">
        <v>159</v>
      </c>
      <c r="AO235" s="43" t="s">
        <v>57</v>
      </c>
      <c r="AP235" s="197"/>
    </row>
    <row r="236" spans="1:42" ht="75" hidden="1">
      <c r="A236" s="43" t="s">
        <v>40</v>
      </c>
      <c r="B236" s="60" t="s">
        <v>41</v>
      </c>
      <c r="C236" s="76" t="s">
        <v>70</v>
      </c>
      <c r="D236" s="76" t="s">
        <v>70</v>
      </c>
      <c r="E236" s="76" t="s">
        <v>70</v>
      </c>
      <c r="F236" s="44" t="s">
        <v>642</v>
      </c>
      <c r="G236" s="43" t="s">
        <v>564</v>
      </c>
      <c r="H236" s="31">
        <v>0.2</v>
      </c>
      <c r="I236" s="269"/>
      <c r="J236" s="31">
        <v>1</v>
      </c>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f t="shared" si="13"/>
        <v>1</v>
      </c>
      <c r="AI236" s="64">
        <v>44928</v>
      </c>
      <c r="AJ236" s="62">
        <v>44957</v>
      </c>
      <c r="AK236" s="43" t="s">
        <v>565</v>
      </c>
      <c r="AL236" s="44" t="s">
        <v>55</v>
      </c>
      <c r="AM236" s="25" t="s">
        <v>706</v>
      </c>
      <c r="AN236" s="25" t="s">
        <v>56</v>
      </c>
      <c r="AO236" s="25" t="s">
        <v>57</v>
      </c>
      <c r="AP236" s="197"/>
    </row>
    <row r="237" spans="1:42" ht="76.5" hidden="1">
      <c r="A237" s="43" t="s">
        <v>40</v>
      </c>
      <c r="B237" s="60" t="s">
        <v>41</v>
      </c>
      <c r="C237" s="76" t="s">
        <v>70</v>
      </c>
      <c r="D237" s="76" t="s">
        <v>70</v>
      </c>
      <c r="E237" s="76" t="s">
        <v>70</v>
      </c>
      <c r="F237" s="44" t="s">
        <v>643</v>
      </c>
      <c r="G237" s="43" t="s">
        <v>562</v>
      </c>
      <c r="H237" s="31">
        <v>0.05</v>
      </c>
      <c r="I237" s="269"/>
      <c r="J237" s="33"/>
      <c r="K237" s="33"/>
      <c r="L237" s="33"/>
      <c r="M237" s="33"/>
      <c r="N237" s="33">
        <v>0.25</v>
      </c>
      <c r="O237" s="33"/>
      <c r="P237" s="33"/>
      <c r="Q237" s="33"/>
      <c r="R237" s="33"/>
      <c r="S237" s="33"/>
      <c r="T237" s="33">
        <v>0.25</v>
      </c>
      <c r="U237" s="33"/>
      <c r="V237" s="33"/>
      <c r="W237" s="33"/>
      <c r="X237" s="33"/>
      <c r="Y237" s="33"/>
      <c r="Z237" s="33">
        <v>0.25</v>
      </c>
      <c r="AA237" s="33"/>
      <c r="AB237" s="33"/>
      <c r="AC237" s="33"/>
      <c r="AD237" s="33"/>
      <c r="AE237" s="33"/>
      <c r="AF237" s="33">
        <v>0.25</v>
      </c>
      <c r="AG237" s="33"/>
      <c r="AH237" s="31">
        <f t="shared" si="13"/>
        <v>1</v>
      </c>
      <c r="AI237" s="64">
        <v>44986</v>
      </c>
      <c r="AJ237" s="64">
        <v>45291</v>
      </c>
      <c r="AK237" s="43" t="s">
        <v>563</v>
      </c>
      <c r="AL237" s="43" t="s">
        <v>157</v>
      </c>
      <c r="AM237" s="43" t="s">
        <v>158</v>
      </c>
      <c r="AN237" s="43" t="s">
        <v>159</v>
      </c>
      <c r="AO237" s="43" t="s">
        <v>57</v>
      </c>
      <c r="AP237" s="197"/>
    </row>
    <row r="238" spans="1:42" ht="76.5" hidden="1">
      <c r="A238" s="43" t="s">
        <v>40</v>
      </c>
      <c r="B238" s="60" t="s">
        <v>41</v>
      </c>
      <c r="C238" s="76" t="s">
        <v>70</v>
      </c>
      <c r="D238" s="76" t="s">
        <v>70</v>
      </c>
      <c r="E238" s="76" t="s">
        <v>70</v>
      </c>
      <c r="F238" s="44" t="s">
        <v>646</v>
      </c>
      <c r="G238" s="43" t="s">
        <v>572</v>
      </c>
      <c r="H238" s="31">
        <v>0.2</v>
      </c>
      <c r="I238" s="269"/>
      <c r="J238" s="31"/>
      <c r="K238" s="31"/>
      <c r="L238" s="31">
        <v>0.1</v>
      </c>
      <c r="M238" s="31"/>
      <c r="N238" s="31">
        <v>0.1</v>
      </c>
      <c r="O238" s="31"/>
      <c r="P238" s="31">
        <v>0.8</v>
      </c>
      <c r="Q238" s="31"/>
      <c r="R238" s="31"/>
      <c r="S238" s="31"/>
      <c r="T238" s="31"/>
      <c r="U238" s="31"/>
      <c r="V238" s="31"/>
      <c r="W238" s="31"/>
      <c r="X238" s="31"/>
      <c r="Y238" s="31"/>
      <c r="Z238" s="31"/>
      <c r="AA238" s="31"/>
      <c r="AB238" s="31"/>
      <c r="AC238" s="31"/>
      <c r="AD238" s="31"/>
      <c r="AE238" s="31"/>
      <c r="AF238" s="31"/>
      <c r="AG238" s="31"/>
      <c r="AH238" s="31">
        <f t="shared" si="13"/>
        <v>1</v>
      </c>
      <c r="AI238" s="64">
        <v>44958</v>
      </c>
      <c r="AJ238" s="62">
        <v>45046</v>
      </c>
      <c r="AK238" s="44" t="s">
        <v>544</v>
      </c>
      <c r="AL238" s="44" t="s">
        <v>157</v>
      </c>
      <c r="AM238" s="44" t="s">
        <v>158</v>
      </c>
      <c r="AN238" s="25" t="s">
        <v>159</v>
      </c>
      <c r="AO238" s="25" t="s">
        <v>57</v>
      </c>
      <c r="AP238" s="197"/>
    </row>
    <row r="239" spans="1:42" ht="76.5" hidden="1">
      <c r="A239" s="43" t="s">
        <v>40</v>
      </c>
      <c r="B239" s="60" t="s">
        <v>41</v>
      </c>
      <c r="C239" s="76" t="s">
        <v>70</v>
      </c>
      <c r="D239" s="76" t="s">
        <v>70</v>
      </c>
      <c r="E239" s="76" t="s">
        <v>70</v>
      </c>
      <c r="F239" s="44" t="s">
        <v>646</v>
      </c>
      <c r="G239" s="43" t="s">
        <v>574</v>
      </c>
      <c r="H239" s="31">
        <v>0.05</v>
      </c>
      <c r="I239" s="269"/>
      <c r="J239" s="31"/>
      <c r="K239" s="31"/>
      <c r="L239" s="31"/>
      <c r="M239" s="31"/>
      <c r="N239" s="31">
        <v>0.5</v>
      </c>
      <c r="O239" s="31"/>
      <c r="P239" s="31"/>
      <c r="Q239" s="31"/>
      <c r="R239" s="31"/>
      <c r="S239" s="31"/>
      <c r="T239" s="31"/>
      <c r="U239" s="31"/>
      <c r="V239" s="31"/>
      <c r="W239" s="31"/>
      <c r="X239" s="31">
        <v>0.5</v>
      </c>
      <c r="Y239" s="31"/>
      <c r="Z239" s="31"/>
      <c r="AA239" s="31"/>
      <c r="AB239" s="31"/>
      <c r="AC239" s="31"/>
      <c r="AD239" s="31"/>
      <c r="AE239" s="31"/>
      <c r="AF239" s="31"/>
      <c r="AG239" s="31"/>
      <c r="AH239" s="31">
        <f t="shared" si="13"/>
        <v>1</v>
      </c>
      <c r="AI239" s="64">
        <v>44986</v>
      </c>
      <c r="AJ239" s="62">
        <v>45169</v>
      </c>
      <c r="AK239" s="44" t="s">
        <v>575</v>
      </c>
      <c r="AL239" s="44" t="s">
        <v>55</v>
      </c>
      <c r="AM239" s="25" t="s">
        <v>745</v>
      </c>
      <c r="AN239" s="25" t="s">
        <v>56</v>
      </c>
      <c r="AO239" s="25" t="s">
        <v>57</v>
      </c>
      <c r="AP239" s="197"/>
    </row>
    <row r="240" spans="1:42" ht="76.5" hidden="1">
      <c r="A240" s="43" t="s">
        <v>40</v>
      </c>
      <c r="B240" s="60" t="s">
        <v>41</v>
      </c>
      <c r="C240" s="76" t="s">
        <v>70</v>
      </c>
      <c r="D240" s="76" t="s">
        <v>70</v>
      </c>
      <c r="E240" s="76" t="s">
        <v>70</v>
      </c>
      <c r="F240" s="44" t="s">
        <v>641</v>
      </c>
      <c r="G240" s="43" t="s">
        <v>576</v>
      </c>
      <c r="H240" s="31">
        <v>0.05</v>
      </c>
      <c r="I240" s="269"/>
      <c r="J240" s="31">
        <v>0.08</v>
      </c>
      <c r="K240" s="31"/>
      <c r="L240" s="31">
        <v>0.08</v>
      </c>
      <c r="M240" s="31"/>
      <c r="N240" s="31">
        <v>0.08</v>
      </c>
      <c r="O240" s="31"/>
      <c r="P240" s="31">
        <v>0.1</v>
      </c>
      <c r="Q240" s="31"/>
      <c r="R240" s="31">
        <v>0.08</v>
      </c>
      <c r="S240" s="31"/>
      <c r="T240" s="31">
        <v>0.08</v>
      </c>
      <c r="U240" s="31"/>
      <c r="V240" s="31">
        <v>0.08</v>
      </c>
      <c r="W240" s="31"/>
      <c r="X240" s="31">
        <v>0.1</v>
      </c>
      <c r="Y240" s="31"/>
      <c r="Z240" s="31">
        <v>0.08</v>
      </c>
      <c r="AA240" s="31"/>
      <c r="AB240" s="31">
        <v>0.08</v>
      </c>
      <c r="AC240" s="31"/>
      <c r="AD240" s="31">
        <v>0.08</v>
      </c>
      <c r="AE240" s="31"/>
      <c r="AF240" s="31">
        <v>0.08</v>
      </c>
      <c r="AG240" s="31"/>
      <c r="AH240" s="31">
        <f t="shared" si="13"/>
        <v>0.99999999999999978</v>
      </c>
      <c r="AI240" s="64">
        <v>44928</v>
      </c>
      <c r="AJ240" s="62">
        <v>45291</v>
      </c>
      <c r="AK240" s="44" t="s">
        <v>577</v>
      </c>
      <c r="AL240" s="44" t="s">
        <v>699</v>
      </c>
      <c r="AM240" s="44" t="s">
        <v>715</v>
      </c>
      <c r="AN240" s="25" t="s">
        <v>714</v>
      </c>
      <c r="AO240" s="25" t="s">
        <v>57</v>
      </c>
      <c r="AP240" s="197"/>
    </row>
    <row r="241" spans="1:42" ht="76.5" hidden="1">
      <c r="A241" s="43" t="s">
        <v>40</v>
      </c>
      <c r="B241" s="60" t="s">
        <v>41</v>
      </c>
      <c r="C241" s="76" t="s">
        <v>70</v>
      </c>
      <c r="D241" s="76" t="s">
        <v>70</v>
      </c>
      <c r="E241" s="76" t="s">
        <v>70</v>
      </c>
      <c r="F241" s="44" t="s">
        <v>641</v>
      </c>
      <c r="G241" s="43" t="s">
        <v>578</v>
      </c>
      <c r="H241" s="31">
        <v>0.1</v>
      </c>
      <c r="I241" s="269"/>
      <c r="J241" s="31"/>
      <c r="K241" s="31"/>
      <c r="L241" s="31"/>
      <c r="M241" s="31"/>
      <c r="N241" s="31"/>
      <c r="O241" s="31"/>
      <c r="P241" s="31"/>
      <c r="Q241" s="31"/>
      <c r="R241" s="31">
        <v>1</v>
      </c>
      <c r="S241" s="31"/>
      <c r="T241" s="31"/>
      <c r="U241" s="31"/>
      <c r="V241" s="31"/>
      <c r="W241" s="31"/>
      <c r="X241" s="31"/>
      <c r="Y241" s="31"/>
      <c r="Z241" s="31"/>
      <c r="AA241" s="31"/>
      <c r="AB241" s="31"/>
      <c r="AC241" s="31"/>
      <c r="AD241" s="31"/>
      <c r="AE241" s="31"/>
      <c r="AF241" s="31"/>
      <c r="AG241" s="31"/>
      <c r="AH241" s="31">
        <f t="shared" si="13"/>
        <v>1</v>
      </c>
      <c r="AI241" s="64">
        <v>45047</v>
      </c>
      <c r="AJ241" s="62">
        <v>45077</v>
      </c>
      <c r="AK241" s="44" t="s">
        <v>579</v>
      </c>
      <c r="AL241" s="44" t="s">
        <v>55</v>
      </c>
      <c r="AM241" s="25" t="s">
        <v>745</v>
      </c>
      <c r="AN241" s="25" t="s">
        <v>56</v>
      </c>
      <c r="AO241" s="25" t="s">
        <v>57</v>
      </c>
      <c r="AP241" s="197"/>
    </row>
    <row r="242" spans="1:42" ht="76.5" hidden="1">
      <c r="A242" s="43" t="s">
        <v>40</v>
      </c>
      <c r="B242" s="60" t="s">
        <v>41</v>
      </c>
      <c r="C242" s="76" t="s">
        <v>70</v>
      </c>
      <c r="D242" s="76" t="s">
        <v>70</v>
      </c>
      <c r="E242" s="76" t="s">
        <v>70</v>
      </c>
      <c r="F242" s="44" t="s">
        <v>641</v>
      </c>
      <c r="G242" s="43" t="s">
        <v>559</v>
      </c>
      <c r="H242" s="31">
        <v>0.1</v>
      </c>
      <c r="I242" s="269"/>
      <c r="J242" s="60"/>
      <c r="K242" s="60"/>
      <c r="L242" s="63">
        <v>0.2</v>
      </c>
      <c r="M242" s="60"/>
      <c r="N242" s="33">
        <v>0.8</v>
      </c>
      <c r="O242" s="60"/>
      <c r="P242" s="33"/>
      <c r="Q242" s="60"/>
      <c r="R242" s="33"/>
      <c r="S242" s="60"/>
      <c r="T242" s="33"/>
      <c r="U242" s="60"/>
      <c r="V242" s="60"/>
      <c r="W242" s="60"/>
      <c r="X242" s="60"/>
      <c r="Y242" s="60"/>
      <c r="Z242" s="60"/>
      <c r="AA242" s="60"/>
      <c r="AB242" s="60"/>
      <c r="AC242" s="60"/>
      <c r="AD242" s="33"/>
      <c r="AE242" s="60"/>
      <c r="AF242" s="33"/>
      <c r="AG242" s="60"/>
      <c r="AH242" s="31">
        <f t="shared" si="13"/>
        <v>1</v>
      </c>
      <c r="AI242" s="64">
        <v>44958</v>
      </c>
      <c r="AJ242" s="64">
        <v>45015</v>
      </c>
      <c r="AK242" s="43" t="s">
        <v>560</v>
      </c>
      <c r="AL242" s="43" t="s">
        <v>157</v>
      </c>
      <c r="AM242" s="43" t="s">
        <v>158</v>
      </c>
      <c r="AN242" s="43" t="s">
        <v>159</v>
      </c>
      <c r="AO242" s="43" t="s">
        <v>57</v>
      </c>
      <c r="AP242" s="197"/>
    </row>
    <row r="243" spans="1:42" s="28" customFormat="1" ht="75" hidden="1" customHeight="1">
      <c r="A243" s="43" t="s">
        <v>40</v>
      </c>
      <c r="B243" s="60" t="s">
        <v>41</v>
      </c>
      <c r="C243" s="76" t="s">
        <v>70</v>
      </c>
      <c r="D243" s="76" t="s">
        <v>70</v>
      </c>
      <c r="E243" s="76" t="s">
        <v>70</v>
      </c>
      <c r="F243" s="44" t="s">
        <v>641</v>
      </c>
      <c r="G243" s="43" t="s">
        <v>621</v>
      </c>
      <c r="H243" s="31">
        <v>0.1</v>
      </c>
      <c r="I243" s="269"/>
      <c r="J243" s="43"/>
      <c r="K243" s="43"/>
      <c r="L243" s="43"/>
      <c r="M243" s="43"/>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si="13"/>
        <v>1</v>
      </c>
      <c r="AI243" s="64">
        <v>44986</v>
      </c>
      <c r="AJ243" s="64">
        <v>45291</v>
      </c>
      <c r="AK243" s="43" t="s">
        <v>102</v>
      </c>
      <c r="AL243" s="43" t="s">
        <v>703</v>
      </c>
      <c r="AM243" s="43" t="s">
        <v>549</v>
      </c>
      <c r="AN243" s="25" t="s">
        <v>47</v>
      </c>
      <c r="AO243" s="25" t="s">
        <v>57</v>
      </c>
      <c r="AP243" s="189"/>
    </row>
    <row r="244" spans="1:42" s="28" customFormat="1" ht="61.5" hidden="1">
      <c r="A244" s="43" t="s">
        <v>40</v>
      </c>
      <c r="B244" s="60" t="s">
        <v>41</v>
      </c>
      <c r="C244" s="76" t="s">
        <v>70</v>
      </c>
      <c r="D244" s="76" t="s">
        <v>70</v>
      </c>
      <c r="E244" s="76" t="s">
        <v>70</v>
      </c>
      <c r="F244" s="44" t="s">
        <v>678</v>
      </c>
      <c r="G244" s="43" t="s">
        <v>679</v>
      </c>
      <c r="H244" s="31">
        <v>0.05</v>
      </c>
      <c r="I244" s="269"/>
      <c r="J244" s="43"/>
      <c r="K244" s="43"/>
      <c r="L244" s="43"/>
      <c r="M244" s="43"/>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si="13"/>
        <v>1</v>
      </c>
      <c r="AI244" s="64">
        <v>44986</v>
      </c>
      <c r="AJ244" s="64">
        <v>45291</v>
      </c>
      <c r="AK244" s="43" t="s">
        <v>728</v>
      </c>
      <c r="AL244" s="43" t="s">
        <v>157</v>
      </c>
      <c r="AM244" s="43" t="s">
        <v>158</v>
      </c>
      <c r="AN244" s="43" t="s">
        <v>159</v>
      </c>
      <c r="AO244" s="43" t="s">
        <v>57</v>
      </c>
      <c r="AP244" s="189"/>
    </row>
    <row r="245" spans="1:42" ht="90" hidden="1">
      <c r="A245" s="43" t="s">
        <v>40</v>
      </c>
      <c r="B245" s="60" t="s">
        <v>41</v>
      </c>
      <c r="C245" s="76" t="s">
        <v>70</v>
      </c>
      <c r="D245" s="76" t="s">
        <v>70</v>
      </c>
      <c r="E245" s="76" t="s">
        <v>70</v>
      </c>
      <c r="F245" s="44" t="s">
        <v>645</v>
      </c>
      <c r="G245" s="43" t="s">
        <v>570</v>
      </c>
      <c r="H245" s="31">
        <v>0.05</v>
      </c>
      <c r="I245" s="269"/>
      <c r="J245" s="31"/>
      <c r="K245" s="31"/>
      <c r="L245" s="31"/>
      <c r="M245" s="31"/>
      <c r="N245" s="57">
        <v>0.25</v>
      </c>
      <c r="O245" s="43"/>
      <c r="P245" s="43"/>
      <c r="Q245" s="43"/>
      <c r="R245" s="43"/>
      <c r="S245" s="43"/>
      <c r="T245" s="57">
        <v>0.25</v>
      </c>
      <c r="U245" s="43"/>
      <c r="V245" s="43"/>
      <c r="W245" s="43"/>
      <c r="X245" s="43"/>
      <c r="Y245" s="43"/>
      <c r="Z245" s="57">
        <v>0.25</v>
      </c>
      <c r="AA245" s="43"/>
      <c r="AB245" s="43"/>
      <c r="AC245" s="43"/>
      <c r="AD245" s="43"/>
      <c r="AE245" s="43"/>
      <c r="AF245" s="57">
        <v>0.25</v>
      </c>
      <c r="AG245" s="43"/>
      <c r="AH245" s="31">
        <f t="shared" si="13"/>
        <v>1</v>
      </c>
      <c r="AI245" s="64">
        <v>44986</v>
      </c>
      <c r="AJ245" s="64">
        <v>45291</v>
      </c>
      <c r="AK245" s="44" t="s">
        <v>571</v>
      </c>
      <c r="AL245" s="44" t="s">
        <v>55</v>
      </c>
      <c r="AM245" s="25" t="s">
        <v>525</v>
      </c>
      <c r="AN245" s="25" t="s">
        <v>57</v>
      </c>
      <c r="AO245" s="25" t="s">
        <v>57</v>
      </c>
      <c r="AP245" s="197"/>
    </row>
    <row r="246" spans="1:42" ht="91.5" hidden="1">
      <c r="A246" s="43" t="s">
        <v>40</v>
      </c>
      <c r="B246" s="60" t="s">
        <v>41</v>
      </c>
      <c r="C246" s="76" t="s">
        <v>70</v>
      </c>
      <c r="D246" s="76" t="s">
        <v>70</v>
      </c>
      <c r="E246" s="76" t="s">
        <v>70</v>
      </c>
      <c r="F246" s="44" t="s">
        <v>644</v>
      </c>
      <c r="G246" s="43" t="s">
        <v>568</v>
      </c>
      <c r="H246" s="31">
        <v>0.05</v>
      </c>
      <c r="I246" s="243">
        <f>+H246+H247+H248+H249+H250+H251+H252+H253+H254+H255+H256+H257+H258+H259+H260+H261+H262+H263</f>
        <v>1.0000000000000004</v>
      </c>
      <c r="J246" s="31"/>
      <c r="K246" s="31"/>
      <c r="L246" s="31">
        <v>0.2</v>
      </c>
      <c r="M246" s="31"/>
      <c r="N246" s="31">
        <v>0.3</v>
      </c>
      <c r="O246" s="31"/>
      <c r="P246" s="31">
        <v>0.3</v>
      </c>
      <c r="Q246" s="31"/>
      <c r="R246" s="31">
        <v>0.2</v>
      </c>
      <c r="S246" s="31"/>
      <c r="T246" s="31"/>
      <c r="U246" s="31"/>
      <c r="V246" s="31"/>
      <c r="W246" s="31"/>
      <c r="X246" s="31"/>
      <c r="Y246" s="31"/>
      <c r="Z246" s="31"/>
      <c r="AA246" s="31"/>
      <c r="AB246" s="31"/>
      <c r="AC246" s="31"/>
      <c r="AD246" s="31"/>
      <c r="AE246" s="31"/>
      <c r="AF246" s="31"/>
      <c r="AG246" s="31"/>
      <c r="AH246" s="31">
        <f t="shared" si="13"/>
        <v>1</v>
      </c>
      <c r="AI246" s="64">
        <v>44958</v>
      </c>
      <c r="AJ246" s="62">
        <v>45077</v>
      </c>
      <c r="AK246" s="44" t="s">
        <v>569</v>
      </c>
      <c r="AL246" s="44" t="s">
        <v>45</v>
      </c>
      <c r="AM246" s="43" t="s">
        <v>549</v>
      </c>
      <c r="AN246" s="25" t="s">
        <v>47</v>
      </c>
      <c r="AO246" s="25" t="s">
        <v>57</v>
      </c>
      <c r="AP246" s="197"/>
    </row>
    <row r="247" spans="1:42" s="28" customFormat="1" ht="105" hidden="1" customHeight="1">
      <c r="A247" s="43" t="s">
        <v>40</v>
      </c>
      <c r="B247" s="60" t="s">
        <v>41</v>
      </c>
      <c r="C247" s="76" t="s">
        <v>70</v>
      </c>
      <c r="D247" s="76" t="s">
        <v>70</v>
      </c>
      <c r="E247" s="76" t="s">
        <v>70</v>
      </c>
      <c r="F247" s="44" t="s">
        <v>644</v>
      </c>
      <c r="G247" s="43" t="s">
        <v>585</v>
      </c>
      <c r="H247" s="31">
        <v>0.05</v>
      </c>
      <c r="I247" s="244"/>
      <c r="J247" s="60"/>
      <c r="K247" s="60"/>
      <c r="L247" s="60"/>
      <c r="M247" s="60"/>
      <c r="N247" s="63">
        <v>0.33</v>
      </c>
      <c r="O247" s="60"/>
      <c r="P247" s="63">
        <v>0.33</v>
      </c>
      <c r="Q247" s="60"/>
      <c r="R247" s="63">
        <v>0.34</v>
      </c>
      <c r="S247" s="60"/>
      <c r="T247" s="60"/>
      <c r="U247" s="60"/>
      <c r="V247" s="60"/>
      <c r="W247" s="60"/>
      <c r="X247" s="60"/>
      <c r="Y247" s="60"/>
      <c r="Z247" s="60"/>
      <c r="AA247" s="60"/>
      <c r="AB247" s="60"/>
      <c r="AC247" s="60"/>
      <c r="AD247" s="60"/>
      <c r="AE247" s="60"/>
      <c r="AF247" s="60"/>
      <c r="AG247" s="60"/>
      <c r="AH247" s="31">
        <f t="shared" si="13"/>
        <v>1</v>
      </c>
      <c r="AI247" s="64">
        <v>44986</v>
      </c>
      <c r="AJ247" s="64">
        <v>45077</v>
      </c>
      <c r="AK247" s="43" t="s">
        <v>586</v>
      </c>
      <c r="AL247" s="43" t="s">
        <v>703</v>
      </c>
      <c r="AM247" s="43" t="s">
        <v>549</v>
      </c>
      <c r="AN247" s="25" t="s">
        <v>47</v>
      </c>
      <c r="AO247" s="25" t="s">
        <v>57</v>
      </c>
      <c r="AP247" s="189"/>
    </row>
    <row r="248" spans="1:42" s="28" customFormat="1" ht="93.6" hidden="1" customHeight="1">
      <c r="A248" s="43" t="s">
        <v>40</v>
      </c>
      <c r="B248" s="60" t="s">
        <v>41</v>
      </c>
      <c r="C248" s="76" t="s">
        <v>70</v>
      </c>
      <c r="D248" s="76" t="s">
        <v>70</v>
      </c>
      <c r="E248" s="76" t="s">
        <v>70</v>
      </c>
      <c r="F248" s="44" t="s">
        <v>639</v>
      </c>
      <c r="G248" s="43" t="s">
        <v>587</v>
      </c>
      <c r="H248" s="31">
        <v>0.05</v>
      </c>
      <c r="I248" s="244"/>
      <c r="J248" s="63">
        <v>0.1</v>
      </c>
      <c r="K248" s="60"/>
      <c r="L248" s="63">
        <v>0.1</v>
      </c>
      <c r="M248" s="60"/>
      <c r="N248" s="63">
        <v>0.1</v>
      </c>
      <c r="O248" s="60"/>
      <c r="P248" s="63">
        <v>0.1</v>
      </c>
      <c r="Q248" s="60"/>
      <c r="R248" s="63">
        <v>0.1</v>
      </c>
      <c r="S248" s="60"/>
      <c r="T248" s="63">
        <v>0.1</v>
      </c>
      <c r="U248" s="60"/>
      <c r="V248" s="63">
        <v>0.1</v>
      </c>
      <c r="W248" s="60"/>
      <c r="X248" s="63">
        <v>0.1</v>
      </c>
      <c r="Y248" s="60"/>
      <c r="Z248" s="63">
        <v>0.2</v>
      </c>
      <c r="AA248" s="60"/>
      <c r="AB248" s="60"/>
      <c r="AC248" s="60"/>
      <c r="AD248" s="60"/>
      <c r="AE248" s="60"/>
      <c r="AF248" s="60"/>
      <c r="AG248" s="60"/>
      <c r="AH248" s="31">
        <f t="shared" si="13"/>
        <v>1</v>
      </c>
      <c r="AI248" s="64">
        <v>44927</v>
      </c>
      <c r="AJ248" s="64">
        <v>45199</v>
      </c>
      <c r="AK248" s="43" t="s">
        <v>588</v>
      </c>
      <c r="AL248" s="43" t="s">
        <v>703</v>
      </c>
      <c r="AM248" s="43" t="s">
        <v>549</v>
      </c>
      <c r="AN248" s="25" t="s">
        <v>47</v>
      </c>
      <c r="AO248" s="25" t="s">
        <v>57</v>
      </c>
      <c r="AP248" s="189"/>
    </row>
    <row r="249" spans="1:42" s="28" customFormat="1" ht="110.1" hidden="1" customHeight="1">
      <c r="A249" s="43" t="s">
        <v>40</v>
      </c>
      <c r="B249" s="60" t="s">
        <v>41</v>
      </c>
      <c r="C249" s="76" t="s">
        <v>70</v>
      </c>
      <c r="D249" s="76" t="s">
        <v>70</v>
      </c>
      <c r="E249" s="76" t="s">
        <v>70</v>
      </c>
      <c r="F249" s="44" t="s">
        <v>639</v>
      </c>
      <c r="G249" s="43" t="s">
        <v>548</v>
      </c>
      <c r="H249" s="31">
        <v>0.05</v>
      </c>
      <c r="I249" s="244"/>
      <c r="J249" s="60"/>
      <c r="K249" s="60"/>
      <c r="L249" s="60"/>
      <c r="M249" s="60"/>
      <c r="N249" s="60"/>
      <c r="O249" s="60"/>
      <c r="P249" s="63"/>
      <c r="Q249" s="60"/>
      <c r="R249" s="63"/>
      <c r="S249" s="60"/>
      <c r="T249" s="63">
        <v>1</v>
      </c>
      <c r="U249" s="60"/>
      <c r="V249" s="60"/>
      <c r="W249" s="60"/>
      <c r="X249" s="60"/>
      <c r="Y249" s="60"/>
      <c r="Z249" s="60"/>
      <c r="AA249" s="60"/>
      <c r="AB249" s="60"/>
      <c r="AC249" s="60"/>
      <c r="AD249" s="60"/>
      <c r="AE249" s="60"/>
      <c r="AF249" s="60"/>
      <c r="AG249" s="60"/>
      <c r="AH249" s="31">
        <f t="shared" si="13"/>
        <v>1</v>
      </c>
      <c r="AI249" s="64">
        <v>45078</v>
      </c>
      <c r="AJ249" s="64">
        <v>45107</v>
      </c>
      <c r="AK249" s="43" t="s">
        <v>102</v>
      </c>
      <c r="AL249" s="43" t="s">
        <v>703</v>
      </c>
      <c r="AM249" s="43" t="s">
        <v>549</v>
      </c>
      <c r="AN249" s="25" t="s">
        <v>47</v>
      </c>
      <c r="AO249" s="25" t="s">
        <v>57</v>
      </c>
      <c r="AP249" s="189"/>
    </row>
    <row r="250" spans="1:42" s="28" customFormat="1" ht="76.5" hidden="1">
      <c r="A250" s="43" t="s">
        <v>40</v>
      </c>
      <c r="B250" s="60" t="s">
        <v>41</v>
      </c>
      <c r="C250" s="76" t="s">
        <v>70</v>
      </c>
      <c r="D250" s="76" t="s">
        <v>70</v>
      </c>
      <c r="E250" s="76" t="s">
        <v>70</v>
      </c>
      <c r="F250" s="44" t="s">
        <v>639</v>
      </c>
      <c r="G250" s="43" t="s">
        <v>550</v>
      </c>
      <c r="H250" s="31">
        <v>0.05</v>
      </c>
      <c r="I250" s="244"/>
      <c r="J250" s="60"/>
      <c r="K250" s="60"/>
      <c r="L250" s="60"/>
      <c r="M250" s="60"/>
      <c r="N250" s="60"/>
      <c r="O250" s="60"/>
      <c r="P250" s="63">
        <v>0.5</v>
      </c>
      <c r="Q250" s="60"/>
      <c r="R250" s="60"/>
      <c r="S250" s="60"/>
      <c r="T250" s="60"/>
      <c r="U250" s="60"/>
      <c r="V250" s="60"/>
      <c r="W250" s="60"/>
      <c r="X250" s="60"/>
      <c r="Y250" s="60"/>
      <c r="Z250" s="63">
        <v>0.5</v>
      </c>
      <c r="AA250" s="60"/>
      <c r="AB250" s="63"/>
      <c r="AC250" s="60"/>
      <c r="AD250" s="60"/>
      <c r="AE250" s="60"/>
      <c r="AF250" s="60"/>
      <c r="AG250" s="60"/>
      <c r="AH250" s="31">
        <f t="shared" si="13"/>
        <v>1</v>
      </c>
      <c r="AI250" s="64">
        <v>45017</v>
      </c>
      <c r="AJ250" s="64">
        <v>45199</v>
      </c>
      <c r="AK250" s="43" t="s">
        <v>551</v>
      </c>
      <c r="AL250" s="43" t="s">
        <v>703</v>
      </c>
      <c r="AM250" s="43" t="s">
        <v>549</v>
      </c>
      <c r="AN250" s="25" t="s">
        <v>47</v>
      </c>
      <c r="AO250" s="25" t="s">
        <v>57</v>
      </c>
      <c r="AP250" s="189"/>
    </row>
    <row r="251" spans="1:42" s="28" customFormat="1" ht="76.5" hidden="1">
      <c r="A251" s="43" t="s">
        <v>40</v>
      </c>
      <c r="B251" s="60" t="s">
        <v>41</v>
      </c>
      <c r="C251" s="76" t="s">
        <v>70</v>
      </c>
      <c r="D251" s="76" t="s">
        <v>70</v>
      </c>
      <c r="E251" s="76" t="s">
        <v>70</v>
      </c>
      <c r="F251" s="44" t="s">
        <v>639</v>
      </c>
      <c r="G251" s="43" t="s">
        <v>552</v>
      </c>
      <c r="H251" s="31">
        <v>0.05</v>
      </c>
      <c r="I251" s="244"/>
      <c r="J251" s="60"/>
      <c r="K251" s="60"/>
      <c r="L251" s="60"/>
      <c r="M251" s="60"/>
      <c r="N251" s="63">
        <v>0.25</v>
      </c>
      <c r="O251" s="60"/>
      <c r="P251" s="60"/>
      <c r="Q251" s="60"/>
      <c r="R251" s="60"/>
      <c r="S251" s="60"/>
      <c r="T251" s="63">
        <v>0.25</v>
      </c>
      <c r="U251" s="60"/>
      <c r="V251" s="60"/>
      <c r="W251" s="60"/>
      <c r="X251" s="60"/>
      <c r="Y251" s="60"/>
      <c r="Z251" s="63">
        <v>0.25</v>
      </c>
      <c r="AA251" s="60"/>
      <c r="AB251" s="60"/>
      <c r="AC251" s="60"/>
      <c r="AD251" s="60"/>
      <c r="AE251" s="60"/>
      <c r="AF251" s="63">
        <v>0.25</v>
      </c>
      <c r="AG251" s="60"/>
      <c r="AH251" s="31">
        <f t="shared" si="13"/>
        <v>1</v>
      </c>
      <c r="AI251" s="64">
        <v>44986</v>
      </c>
      <c r="AJ251" s="64">
        <v>45291</v>
      </c>
      <c r="AK251" s="43" t="s">
        <v>553</v>
      </c>
      <c r="AL251" s="43" t="s">
        <v>703</v>
      </c>
      <c r="AM251" s="43" t="s">
        <v>549</v>
      </c>
      <c r="AN251" s="25" t="s">
        <v>47</v>
      </c>
      <c r="AO251" s="25" t="s">
        <v>57</v>
      </c>
      <c r="AP251" s="189"/>
    </row>
    <row r="252" spans="1:42" s="28" customFormat="1" ht="88.5" hidden="1" customHeight="1">
      <c r="A252" s="43" t="s">
        <v>40</v>
      </c>
      <c r="B252" s="60" t="s">
        <v>41</v>
      </c>
      <c r="C252" s="50" t="s">
        <v>70</v>
      </c>
      <c r="D252" s="50" t="s">
        <v>70</v>
      </c>
      <c r="E252" s="50" t="s">
        <v>70</v>
      </c>
      <c r="F252" s="44" t="s">
        <v>639</v>
      </c>
      <c r="G252" s="43" t="s">
        <v>622</v>
      </c>
      <c r="H252" s="31">
        <v>0.1</v>
      </c>
      <c r="I252" s="244"/>
      <c r="J252" s="43"/>
      <c r="K252" s="43"/>
      <c r="L252" s="43"/>
      <c r="M252" s="43"/>
      <c r="N252" s="43"/>
      <c r="O252" s="43"/>
      <c r="P252" s="43"/>
      <c r="Q252" s="43"/>
      <c r="R252" s="57">
        <v>0.2</v>
      </c>
      <c r="S252" s="43"/>
      <c r="T252" s="57">
        <v>0.2</v>
      </c>
      <c r="U252" s="43"/>
      <c r="V252" s="57">
        <v>0.2</v>
      </c>
      <c r="W252" s="43"/>
      <c r="X252" s="57">
        <v>0.2</v>
      </c>
      <c r="Y252" s="43"/>
      <c r="Z252" s="57">
        <v>0.2</v>
      </c>
      <c r="AA252" s="43"/>
      <c r="AB252" s="43"/>
      <c r="AC252" s="43"/>
      <c r="AD252" s="43"/>
      <c r="AE252" s="43"/>
      <c r="AF252" s="43"/>
      <c r="AG252" s="43"/>
      <c r="AH252" s="26">
        <f t="shared" si="13"/>
        <v>1</v>
      </c>
      <c r="AI252" s="49">
        <v>45047</v>
      </c>
      <c r="AJ252" s="49">
        <v>45199</v>
      </c>
      <c r="AK252" s="43" t="s">
        <v>623</v>
      </c>
      <c r="AL252" s="43" t="s">
        <v>703</v>
      </c>
      <c r="AM252" s="43" t="s">
        <v>549</v>
      </c>
      <c r="AN252" s="25" t="s">
        <v>47</v>
      </c>
      <c r="AO252" s="25" t="s">
        <v>57</v>
      </c>
      <c r="AP252" s="189"/>
    </row>
    <row r="253" spans="1:42" ht="76.5" hidden="1">
      <c r="A253" s="43" t="s">
        <v>40</v>
      </c>
      <c r="B253" s="60" t="s">
        <v>41</v>
      </c>
      <c r="C253" s="47" t="s">
        <v>70</v>
      </c>
      <c r="D253" s="47" t="s">
        <v>70</v>
      </c>
      <c r="E253" s="47" t="s">
        <v>70</v>
      </c>
      <c r="F253" s="44" t="s">
        <v>639</v>
      </c>
      <c r="G253" s="47" t="s">
        <v>632</v>
      </c>
      <c r="H253" s="31">
        <v>0.1</v>
      </c>
      <c r="I253" s="244"/>
      <c r="J253" s="47" t="s">
        <v>127</v>
      </c>
      <c r="K253" s="47" t="s">
        <v>127</v>
      </c>
      <c r="L253" s="58">
        <v>0.2</v>
      </c>
      <c r="M253" s="47" t="s">
        <v>127</v>
      </c>
      <c r="N253" s="58">
        <v>0.2</v>
      </c>
      <c r="O253" s="47" t="s">
        <v>127</v>
      </c>
      <c r="P253" s="58">
        <v>0.2</v>
      </c>
      <c r="Q253" s="47" t="s">
        <v>127</v>
      </c>
      <c r="R253" s="58">
        <v>0.2</v>
      </c>
      <c r="S253" s="47" t="s">
        <v>127</v>
      </c>
      <c r="T253" s="58">
        <v>0.2</v>
      </c>
      <c r="U253" s="47" t="s">
        <v>127</v>
      </c>
      <c r="V253" s="47" t="s">
        <v>127</v>
      </c>
      <c r="W253" s="47" t="s">
        <v>127</v>
      </c>
      <c r="X253" s="47" t="s">
        <v>127</v>
      </c>
      <c r="Y253" s="47" t="s">
        <v>127</v>
      </c>
      <c r="Z253" s="47" t="s">
        <v>127</v>
      </c>
      <c r="AA253" s="47" t="s">
        <v>127</v>
      </c>
      <c r="AB253" s="47" t="s">
        <v>127</v>
      </c>
      <c r="AC253" s="47" t="s">
        <v>127</v>
      </c>
      <c r="AD253" s="47" t="s">
        <v>127</v>
      </c>
      <c r="AE253" s="47" t="s">
        <v>127</v>
      </c>
      <c r="AF253" s="47" t="s">
        <v>127</v>
      </c>
      <c r="AG253" s="47" t="s">
        <v>127</v>
      </c>
      <c r="AH253" s="58">
        <v>1</v>
      </c>
      <c r="AI253" s="59">
        <v>44958</v>
      </c>
      <c r="AJ253" s="59">
        <v>45107</v>
      </c>
      <c r="AK253" s="47" t="s">
        <v>633</v>
      </c>
      <c r="AL253" s="43" t="s">
        <v>703</v>
      </c>
      <c r="AM253" s="43" t="s">
        <v>549</v>
      </c>
      <c r="AN253" s="47" t="s">
        <v>47</v>
      </c>
      <c r="AO253" s="50" t="s">
        <v>57</v>
      </c>
      <c r="AP253" s="197"/>
    </row>
    <row r="254" spans="1:42" s="28" customFormat="1" ht="103.5" hidden="1" customHeight="1">
      <c r="A254" s="43" t="s">
        <v>40</v>
      </c>
      <c r="B254" s="60" t="s">
        <v>41</v>
      </c>
      <c r="C254" s="76" t="s">
        <v>70</v>
      </c>
      <c r="D254" s="76" t="s">
        <v>70</v>
      </c>
      <c r="E254" s="76" t="s">
        <v>70</v>
      </c>
      <c r="F254" s="44" t="s">
        <v>650</v>
      </c>
      <c r="G254" s="43" t="s">
        <v>591</v>
      </c>
      <c r="H254" s="33">
        <v>0.04</v>
      </c>
      <c r="I254" s="244"/>
      <c r="J254" s="60"/>
      <c r="K254" s="60"/>
      <c r="L254" s="60"/>
      <c r="M254" s="60"/>
      <c r="N254" s="63">
        <v>0.1</v>
      </c>
      <c r="O254" s="60"/>
      <c r="P254" s="63">
        <v>0.2</v>
      </c>
      <c r="Q254" s="60"/>
      <c r="R254" s="63">
        <v>0.2</v>
      </c>
      <c r="S254" s="60"/>
      <c r="T254" s="63">
        <v>0.2</v>
      </c>
      <c r="U254" s="60"/>
      <c r="V254" s="63">
        <v>0.1</v>
      </c>
      <c r="W254" s="60"/>
      <c r="X254" s="63">
        <v>0.2</v>
      </c>
      <c r="Y254" s="60"/>
      <c r="Z254" s="60"/>
      <c r="AA254" s="60"/>
      <c r="AB254" s="60"/>
      <c r="AC254" s="60"/>
      <c r="AD254" s="60"/>
      <c r="AE254" s="60"/>
      <c r="AF254" s="60"/>
      <c r="AG254" s="60"/>
      <c r="AH254" s="31">
        <f t="shared" ref="AH254:AH261" si="14">+J254+L254+N254+P254+R254+T254+V254+X254+Z254+AB254+AD254+AF254</f>
        <v>1</v>
      </c>
      <c r="AI254" s="64">
        <v>44986</v>
      </c>
      <c r="AJ254" s="64">
        <v>45169</v>
      </c>
      <c r="AK254" s="44" t="s">
        <v>592</v>
      </c>
      <c r="AL254" s="43" t="s">
        <v>703</v>
      </c>
      <c r="AM254" s="43" t="s">
        <v>549</v>
      </c>
      <c r="AN254" s="25" t="s">
        <v>47</v>
      </c>
      <c r="AO254" s="25" t="s">
        <v>57</v>
      </c>
      <c r="AP254" s="189"/>
    </row>
    <row r="255" spans="1:42" ht="88.5" hidden="1" customHeight="1">
      <c r="A255" s="43" t="s">
        <v>40</v>
      </c>
      <c r="B255" s="60" t="s">
        <v>41</v>
      </c>
      <c r="C255" s="76" t="s">
        <v>70</v>
      </c>
      <c r="D255" s="76" t="s">
        <v>70</v>
      </c>
      <c r="E255" s="76" t="s">
        <v>70</v>
      </c>
      <c r="F255" s="44" t="s">
        <v>650</v>
      </c>
      <c r="G255" s="43" t="s">
        <v>668</v>
      </c>
      <c r="H255" s="33">
        <v>0.04</v>
      </c>
      <c r="I255" s="244"/>
      <c r="J255" s="31"/>
      <c r="K255" s="31"/>
      <c r="L255" s="31">
        <v>0.25</v>
      </c>
      <c r="M255" s="31"/>
      <c r="N255" s="31"/>
      <c r="O255" s="31"/>
      <c r="P255" s="31"/>
      <c r="Q255" s="31"/>
      <c r="R255" s="31">
        <v>0.25</v>
      </c>
      <c r="S255" s="31"/>
      <c r="T255" s="31"/>
      <c r="U255" s="31"/>
      <c r="V255" s="31"/>
      <c r="W255" s="31"/>
      <c r="X255" s="31">
        <v>0.25</v>
      </c>
      <c r="Y255" s="31"/>
      <c r="Z255" s="31"/>
      <c r="AA255" s="31"/>
      <c r="AB255" s="31"/>
      <c r="AC255" s="31"/>
      <c r="AD255" s="31">
        <v>0.25</v>
      </c>
      <c r="AE255" s="31"/>
      <c r="AF255" s="31"/>
      <c r="AG255" s="31"/>
      <c r="AH255" s="31">
        <f t="shared" si="14"/>
        <v>1</v>
      </c>
      <c r="AI255" s="64">
        <v>44958</v>
      </c>
      <c r="AJ255" s="62">
        <v>45260</v>
      </c>
      <c r="AK255" s="44" t="s">
        <v>575</v>
      </c>
      <c r="AL255" s="44" t="s">
        <v>45</v>
      </c>
      <c r="AM255" s="43" t="s">
        <v>549</v>
      </c>
      <c r="AN255" s="25" t="s">
        <v>47</v>
      </c>
      <c r="AO255" s="25" t="s">
        <v>57</v>
      </c>
      <c r="AP255" s="197"/>
    </row>
    <row r="256" spans="1:42" ht="98.25" hidden="1" customHeight="1">
      <c r="A256" s="43" t="s">
        <v>40</v>
      </c>
      <c r="B256" s="60" t="s">
        <v>41</v>
      </c>
      <c r="C256" s="76" t="s">
        <v>70</v>
      </c>
      <c r="D256" s="76" t="s">
        <v>70</v>
      </c>
      <c r="E256" s="76" t="s">
        <v>70</v>
      </c>
      <c r="F256" s="44" t="s">
        <v>650</v>
      </c>
      <c r="G256" s="43" t="s">
        <v>595</v>
      </c>
      <c r="H256" s="33">
        <v>0.04</v>
      </c>
      <c r="I256" s="244"/>
      <c r="J256" s="31"/>
      <c r="K256" s="31"/>
      <c r="L256" s="31"/>
      <c r="M256" s="31"/>
      <c r="N256" s="31">
        <v>0.33333000000000002</v>
      </c>
      <c r="O256" s="31"/>
      <c r="P256" s="31"/>
      <c r="Q256" s="31"/>
      <c r="R256" s="31"/>
      <c r="S256" s="31"/>
      <c r="T256" s="31"/>
      <c r="U256" s="31"/>
      <c r="V256" s="31">
        <v>0.33333000000000002</v>
      </c>
      <c r="W256" s="31"/>
      <c r="X256" s="31"/>
      <c r="Y256" s="31"/>
      <c r="Z256" s="31"/>
      <c r="AA256" s="31"/>
      <c r="AB256" s="31"/>
      <c r="AC256" s="31"/>
      <c r="AD256" s="31">
        <v>0.33333000000000002</v>
      </c>
      <c r="AE256" s="31"/>
      <c r="AF256" s="31"/>
      <c r="AG256" s="31"/>
      <c r="AH256" s="31">
        <f t="shared" si="14"/>
        <v>0.99999000000000005</v>
      </c>
      <c r="AI256" s="64">
        <v>44986</v>
      </c>
      <c r="AJ256" s="62">
        <v>45260</v>
      </c>
      <c r="AK256" s="44" t="s">
        <v>575</v>
      </c>
      <c r="AL256" s="44" t="s">
        <v>55</v>
      </c>
      <c r="AM256" s="25" t="s">
        <v>745</v>
      </c>
      <c r="AN256" s="25" t="s">
        <v>56</v>
      </c>
      <c r="AO256" s="25" t="s">
        <v>57</v>
      </c>
      <c r="AP256" s="197"/>
    </row>
    <row r="257" spans="1:116" s="28" customFormat="1" ht="94.5" hidden="1" customHeight="1">
      <c r="A257" s="43" t="s">
        <v>40</v>
      </c>
      <c r="B257" s="60" t="s">
        <v>41</v>
      </c>
      <c r="C257" s="76" t="s">
        <v>70</v>
      </c>
      <c r="D257" s="76" t="s">
        <v>70</v>
      </c>
      <c r="E257" s="76" t="s">
        <v>70</v>
      </c>
      <c r="F257" s="44" t="s">
        <v>640</v>
      </c>
      <c r="G257" s="43" t="s">
        <v>554</v>
      </c>
      <c r="H257" s="31">
        <v>0.05</v>
      </c>
      <c r="I257" s="244"/>
      <c r="J257" s="60"/>
      <c r="K257" s="60"/>
      <c r="L257" s="60"/>
      <c r="M257" s="60"/>
      <c r="N257" s="60"/>
      <c r="O257" s="60"/>
      <c r="P257" s="63"/>
      <c r="Q257" s="60"/>
      <c r="R257" s="63">
        <v>0.5</v>
      </c>
      <c r="S257" s="60"/>
      <c r="T257" s="60"/>
      <c r="U257" s="60"/>
      <c r="V257" s="60"/>
      <c r="W257" s="60"/>
      <c r="X257" s="60"/>
      <c r="Y257" s="60"/>
      <c r="Z257" s="60"/>
      <c r="AA257" s="60"/>
      <c r="AB257" s="63">
        <v>0.5</v>
      </c>
      <c r="AC257" s="60"/>
      <c r="AD257" s="60"/>
      <c r="AE257" s="60"/>
      <c r="AF257" s="60"/>
      <c r="AG257" s="60"/>
      <c r="AH257" s="31">
        <f t="shared" si="14"/>
        <v>1</v>
      </c>
      <c r="AI257" s="64">
        <v>45047</v>
      </c>
      <c r="AJ257" s="64">
        <v>45230</v>
      </c>
      <c r="AK257" s="43" t="s">
        <v>551</v>
      </c>
      <c r="AL257" s="43" t="s">
        <v>703</v>
      </c>
      <c r="AM257" s="43" t="s">
        <v>549</v>
      </c>
      <c r="AN257" s="25" t="s">
        <v>47</v>
      </c>
      <c r="AO257" s="25" t="s">
        <v>57</v>
      </c>
      <c r="AP257" s="189"/>
    </row>
    <row r="258" spans="1:116" s="28" customFormat="1" ht="91.5" hidden="1" customHeight="1">
      <c r="A258" s="43" t="s">
        <v>40</v>
      </c>
      <c r="B258" s="60" t="s">
        <v>41</v>
      </c>
      <c r="C258" s="76" t="s">
        <v>70</v>
      </c>
      <c r="D258" s="76" t="s">
        <v>70</v>
      </c>
      <c r="E258" s="76" t="s">
        <v>70</v>
      </c>
      <c r="F258" s="44" t="s">
        <v>640</v>
      </c>
      <c r="G258" s="43" t="s">
        <v>555</v>
      </c>
      <c r="H258" s="31">
        <v>0.05</v>
      </c>
      <c r="I258" s="244"/>
      <c r="J258" s="60"/>
      <c r="K258" s="60"/>
      <c r="L258" s="63">
        <v>0.5</v>
      </c>
      <c r="M258" s="60"/>
      <c r="N258" s="63">
        <v>0.5</v>
      </c>
      <c r="O258" s="60"/>
      <c r="P258" s="60"/>
      <c r="Q258" s="60"/>
      <c r="R258" s="60"/>
      <c r="S258" s="60"/>
      <c r="T258" s="60"/>
      <c r="U258" s="60"/>
      <c r="V258" s="60"/>
      <c r="W258" s="60"/>
      <c r="X258" s="60"/>
      <c r="Y258" s="60"/>
      <c r="Z258" s="60"/>
      <c r="AA258" s="60"/>
      <c r="AB258" s="60"/>
      <c r="AC258" s="60"/>
      <c r="AD258" s="60"/>
      <c r="AE258" s="60"/>
      <c r="AF258" s="60"/>
      <c r="AG258" s="60"/>
      <c r="AH258" s="31">
        <f t="shared" si="14"/>
        <v>1</v>
      </c>
      <c r="AI258" s="64">
        <v>44958</v>
      </c>
      <c r="AJ258" s="64">
        <v>45016</v>
      </c>
      <c r="AK258" s="43" t="s">
        <v>556</v>
      </c>
      <c r="AL258" s="43" t="s">
        <v>703</v>
      </c>
      <c r="AM258" s="43" t="s">
        <v>549</v>
      </c>
      <c r="AN258" s="25" t="s">
        <v>47</v>
      </c>
      <c r="AO258" s="25" t="s">
        <v>57</v>
      </c>
      <c r="AP258" s="189"/>
    </row>
    <row r="259" spans="1:116" s="28" customFormat="1" ht="108" hidden="1" customHeight="1">
      <c r="A259" s="43" t="s">
        <v>40</v>
      </c>
      <c r="B259" s="60" t="s">
        <v>41</v>
      </c>
      <c r="C259" s="76" t="s">
        <v>70</v>
      </c>
      <c r="D259" s="76" t="s">
        <v>70</v>
      </c>
      <c r="E259" s="76" t="s">
        <v>70</v>
      </c>
      <c r="F259" s="44" t="s">
        <v>640</v>
      </c>
      <c r="G259" s="43" t="s">
        <v>557</v>
      </c>
      <c r="H259" s="31">
        <v>0.05</v>
      </c>
      <c r="I259" s="244"/>
      <c r="J259" s="60"/>
      <c r="K259" s="60"/>
      <c r="L259" s="60"/>
      <c r="M259" s="60"/>
      <c r="N259" s="60"/>
      <c r="O259" s="60"/>
      <c r="P259" s="63">
        <v>0.1</v>
      </c>
      <c r="Q259" s="60"/>
      <c r="R259" s="63">
        <v>0.1</v>
      </c>
      <c r="S259" s="60"/>
      <c r="T259" s="63">
        <v>0.1</v>
      </c>
      <c r="U259" s="60"/>
      <c r="V259" s="63">
        <v>0.1</v>
      </c>
      <c r="W259" s="60"/>
      <c r="X259" s="63">
        <v>0.1</v>
      </c>
      <c r="Y259" s="60"/>
      <c r="Z259" s="63">
        <v>0.1</v>
      </c>
      <c r="AA259" s="60"/>
      <c r="AB259" s="63">
        <v>0.15</v>
      </c>
      <c r="AC259" s="60"/>
      <c r="AD259" s="63">
        <v>0.1</v>
      </c>
      <c r="AE259" s="60"/>
      <c r="AF259" s="63">
        <v>0.15</v>
      </c>
      <c r="AG259" s="60"/>
      <c r="AH259" s="31">
        <f t="shared" si="14"/>
        <v>1</v>
      </c>
      <c r="AI259" s="64">
        <v>45017</v>
      </c>
      <c r="AJ259" s="64">
        <v>45291</v>
      </c>
      <c r="AK259" s="43" t="s">
        <v>558</v>
      </c>
      <c r="AL259" s="43" t="s">
        <v>703</v>
      </c>
      <c r="AM259" s="43" t="s">
        <v>535</v>
      </c>
      <c r="AN259" s="25" t="s">
        <v>536</v>
      </c>
      <c r="AO259" s="25" t="s">
        <v>57</v>
      </c>
      <c r="AP259" s="189"/>
    </row>
    <row r="260" spans="1:116" ht="96.75" hidden="1" customHeight="1">
      <c r="A260" s="43" t="s">
        <v>40</v>
      </c>
      <c r="B260" s="60" t="s">
        <v>41</v>
      </c>
      <c r="C260" s="76" t="s">
        <v>70</v>
      </c>
      <c r="D260" s="76" t="s">
        <v>70</v>
      </c>
      <c r="E260" s="76" t="s">
        <v>70</v>
      </c>
      <c r="F260" s="44" t="s">
        <v>647</v>
      </c>
      <c r="G260" s="43" t="s">
        <v>669</v>
      </c>
      <c r="H260" s="31">
        <v>0.03</v>
      </c>
      <c r="I260" s="244"/>
      <c r="J260" s="31"/>
      <c r="K260" s="31"/>
      <c r="L260" s="31"/>
      <c r="M260" s="31"/>
      <c r="N260" s="31"/>
      <c r="O260" s="31"/>
      <c r="P260" s="31">
        <v>0.33329999999999999</v>
      </c>
      <c r="Q260" s="31"/>
      <c r="R260" s="31"/>
      <c r="S260" s="31"/>
      <c r="T260" s="31"/>
      <c r="U260" s="31"/>
      <c r="V260" s="31">
        <v>0.33329999999999999</v>
      </c>
      <c r="W260" s="31"/>
      <c r="X260" s="31"/>
      <c r="Y260" s="31"/>
      <c r="Z260" s="31"/>
      <c r="AA260" s="31"/>
      <c r="AB260" s="31"/>
      <c r="AC260" s="31"/>
      <c r="AD260" s="31">
        <v>0.33329999999999999</v>
      </c>
      <c r="AE260" s="31"/>
      <c r="AF260" s="31"/>
      <c r="AG260" s="31"/>
      <c r="AH260" s="31">
        <f t="shared" si="14"/>
        <v>0.99990000000000001</v>
      </c>
      <c r="AI260" s="64">
        <v>45017</v>
      </c>
      <c r="AJ260" s="62">
        <v>45260</v>
      </c>
      <c r="AK260" s="44" t="s">
        <v>580</v>
      </c>
      <c r="AL260" s="44" t="s">
        <v>45</v>
      </c>
      <c r="AM260" s="43" t="s">
        <v>549</v>
      </c>
      <c r="AN260" s="25" t="s">
        <v>47</v>
      </c>
      <c r="AO260" s="25" t="s">
        <v>57</v>
      </c>
      <c r="AP260" s="197"/>
    </row>
    <row r="261" spans="1:116" ht="102.75" hidden="1" customHeight="1">
      <c r="A261" s="43" t="s">
        <v>40</v>
      </c>
      <c r="B261" s="60" t="s">
        <v>41</v>
      </c>
      <c r="C261" s="76" t="s">
        <v>70</v>
      </c>
      <c r="D261" s="76" t="s">
        <v>70</v>
      </c>
      <c r="E261" s="76" t="s">
        <v>70</v>
      </c>
      <c r="F261" s="44" t="s">
        <v>647</v>
      </c>
      <c r="G261" s="43" t="s">
        <v>581</v>
      </c>
      <c r="H261" s="31">
        <v>0.05</v>
      </c>
      <c r="I261" s="244"/>
      <c r="J261" s="31"/>
      <c r="K261" s="31"/>
      <c r="L261" s="31"/>
      <c r="M261" s="31"/>
      <c r="N261" s="31">
        <v>0.25</v>
      </c>
      <c r="O261" s="31"/>
      <c r="P261" s="31"/>
      <c r="Q261" s="31"/>
      <c r="R261" s="31"/>
      <c r="S261" s="31"/>
      <c r="T261" s="31">
        <v>0.25</v>
      </c>
      <c r="U261" s="31"/>
      <c r="V261" s="31"/>
      <c r="W261" s="31"/>
      <c r="X261" s="31"/>
      <c r="Y261" s="31"/>
      <c r="Z261" s="31">
        <v>0.25</v>
      </c>
      <c r="AA261" s="31"/>
      <c r="AB261" s="31"/>
      <c r="AC261" s="31"/>
      <c r="AD261" s="31"/>
      <c r="AE261" s="31"/>
      <c r="AF261" s="31">
        <v>0.25</v>
      </c>
      <c r="AG261" s="31"/>
      <c r="AH261" s="31">
        <f t="shared" si="14"/>
        <v>1</v>
      </c>
      <c r="AI261" s="64">
        <v>44986</v>
      </c>
      <c r="AJ261" s="62">
        <v>45291</v>
      </c>
      <c r="AK261" s="44" t="s">
        <v>582</v>
      </c>
      <c r="AL261" s="44" t="s">
        <v>45</v>
      </c>
      <c r="AM261" s="43" t="s">
        <v>549</v>
      </c>
      <c r="AN261" s="25" t="s">
        <v>47</v>
      </c>
      <c r="AO261" s="25" t="s">
        <v>57</v>
      </c>
      <c r="AP261" s="197"/>
    </row>
    <row r="262" spans="1:116" s="28" customFormat="1" ht="101.25" hidden="1" customHeight="1">
      <c r="A262" s="43" t="s">
        <v>40</v>
      </c>
      <c r="B262" s="60" t="s">
        <v>41</v>
      </c>
      <c r="C262" s="76" t="s">
        <v>70</v>
      </c>
      <c r="D262" s="76" t="s">
        <v>70</v>
      </c>
      <c r="E262" s="76" t="s">
        <v>70</v>
      </c>
      <c r="F262" s="44" t="s">
        <v>647</v>
      </c>
      <c r="G262" s="43" t="s">
        <v>583</v>
      </c>
      <c r="H262" s="33">
        <v>0.05</v>
      </c>
      <c r="I262" s="244"/>
      <c r="J262" s="60"/>
      <c r="K262" s="60"/>
      <c r="L262" s="60"/>
      <c r="M262" s="60"/>
      <c r="N262" s="60"/>
      <c r="O262" s="60"/>
      <c r="P262" s="60"/>
      <c r="Q262" s="60"/>
      <c r="R262" s="60"/>
      <c r="S262" s="60"/>
      <c r="T262" s="63">
        <v>0.33</v>
      </c>
      <c r="U262" s="60"/>
      <c r="V262" s="63">
        <v>0.33</v>
      </c>
      <c r="W262" s="60"/>
      <c r="X262" s="63">
        <v>0.34</v>
      </c>
      <c r="Y262" s="60"/>
      <c r="Z262" s="60"/>
      <c r="AA262" s="60"/>
      <c r="AB262" s="60"/>
      <c r="AC262" s="60"/>
      <c r="AD262" s="60"/>
      <c r="AE262" s="60"/>
      <c r="AF262" s="60"/>
      <c r="AG262" s="60"/>
      <c r="AH262" s="31">
        <f>+J262+L262+N262+P262+R262+T262+V262+X262+Z262+AB262+AD262+AF262</f>
        <v>1</v>
      </c>
      <c r="AI262" s="64">
        <v>45078</v>
      </c>
      <c r="AJ262" s="64">
        <v>45169</v>
      </c>
      <c r="AK262" s="43" t="s">
        <v>584</v>
      </c>
      <c r="AL262" s="43" t="s">
        <v>703</v>
      </c>
      <c r="AM262" s="43" t="s">
        <v>549</v>
      </c>
      <c r="AN262" s="25" t="s">
        <v>47</v>
      </c>
      <c r="AO262" s="25" t="s">
        <v>57</v>
      </c>
      <c r="AP262" s="189"/>
    </row>
    <row r="263" spans="1:116" ht="115.5" hidden="1" customHeight="1">
      <c r="A263" s="43" t="s">
        <v>40</v>
      </c>
      <c r="B263" s="60" t="s">
        <v>203</v>
      </c>
      <c r="C263" s="76" t="s">
        <v>70</v>
      </c>
      <c r="D263" s="60" t="s">
        <v>70</v>
      </c>
      <c r="E263" s="60" t="s">
        <v>70</v>
      </c>
      <c r="F263" s="44" t="s">
        <v>760</v>
      </c>
      <c r="G263" s="43" t="s">
        <v>539</v>
      </c>
      <c r="H263" s="33">
        <v>0.1</v>
      </c>
      <c r="I263" s="245"/>
      <c r="J263" s="33"/>
      <c r="K263" s="33"/>
      <c r="L263" s="33"/>
      <c r="M263" s="33"/>
      <c r="N263" s="33"/>
      <c r="O263" s="33"/>
      <c r="P263" s="33">
        <v>0.5</v>
      </c>
      <c r="Q263" s="33"/>
      <c r="R263" s="33"/>
      <c r="S263" s="33"/>
      <c r="T263" s="33"/>
      <c r="U263" s="33"/>
      <c r="V263" s="33"/>
      <c r="W263" s="33"/>
      <c r="X263" s="33"/>
      <c r="Y263" s="33"/>
      <c r="Z263" s="33"/>
      <c r="AA263" s="33"/>
      <c r="AB263" s="33">
        <v>0.5</v>
      </c>
      <c r="AC263" s="33"/>
      <c r="AD263" s="33"/>
      <c r="AE263" s="33"/>
      <c r="AF263" s="33"/>
      <c r="AG263" s="33"/>
      <c r="AH263" s="33">
        <f t="shared" ref="AH263" si="15">J263+L263+N263+P263+R263+T263+V263+X263+Z263+AB263+AD263+AF263</f>
        <v>1</v>
      </c>
      <c r="AI263" s="64">
        <v>45017</v>
      </c>
      <c r="AJ263" s="64">
        <v>45230</v>
      </c>
      <c r="AK263" s="43" t="s">
        <v>540</v>
      </c>
      <c r="AL263" s="43" t="s">
        <v>541</v>
      </c>
      <c r="AM263" s="43" t="s">
        <v>199</v>
      </c>
      <c r="AN263" s="43" t="s">
        <v>200</v>
      </c>
      <c r="AO263" s="43" t="s">
        <v>200</v>
      </c>
      <c r="AP263" s="203"/>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c r="A264" s="43" t="s">
        <v>40</v>
      </c>
      <c r="B264" s="60" t="s">
        <v>41</v>
      </c>
      <c r="C264" s="76" t="s">
        <v>70</v>
      </c>
      <c r="D264" s="76" t="s">
        <v>70</v>
      </c>
      <c r="E264" s="76" t="s">
        <v>70</v>
      </c>
      <c r="F264" s="45" t="s">
        <v>648</v>
      </c>
      <c r="G264" s="43" t="s">
        <v>680</v>
      </c>
      <c r="H264" s="33">
        <v>0.5</v>
      </c>
      <c r="I264" s="261">
        <f>+H264+H265</f>
        <v>1</v>
      </c>
      <c r="J264" s="31">
        <v>1</v>
      </c>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f t="shared" ref="AH264" si="16">+J264+L264+N264+P264+R264+T264+V264+X264+Z264+AB264+AD264+AF264</f>
        <v>1</v>
      </c>
      <c r="AI264" s="64">
        <v>44928</v>
      </c>
      <c r="AJ264" s="62">
        <v>44957</v>
      </c>
      <c r="AK264" s="44" t="s">
        <v>729</v>
      </c>
      <c r="AL264" s="44" t="s">
        <v>429</v>
      </c>
      <c r="AM264" s="44" t="s">
        <v>525</v>
      </c>
      <c r="AN264" s="25" t="s">
        <v>430</v>
      </c>
      <c r="AO264" s="25" t="s">
        <v>57</v>
      </c>
      <c r="AP264" s="197"/>
    </row>
    <row r="265" spans="1:116" ht="90.75" hidden="1" customHeight="1">
      <c r="A265" s="43" t="s">
        <v>40</v>
      </c>
      <c r="B265" s="60" t="s">
        <v>41</v>
      </c>
      <c r="C265" s="76" t="s">
        <v>70</v>
      </c>
      <c r="D265" s="76" t="s">
        <v>70</v>
      </c>
      <c r="E265" s="76" t="s">
        <v>70</v>
      </c>
      <c r="F265" s="45" t="s">
        <v>676</v>
      </c>
      <c r="G265" s="43" t="s">
        <v>677</v>
      </c>
      <c r="H265" s="33">
        <v>0.5</v>
      </c>
      <c r="I265" s="262"/>
      <c r="J265" s="31"/>
      <c r="K265" s="31"/>
      <c r="L265" s="31"/>
      <c r="M265" s="31"/>
      <c r="N265" s="31"/>
      <c r="O265" s="31"/>
      <c r="P265" s="31"/>
      <c r="Q265" s="31"/>
      <c r="R265" s="31"/>
      <c r="S265" s="31"/>
      <c r="T265" s="31"/>
      <c r="U265" s="31"/>
      <c r="V265" s="31"/>
      <c r="W265" s="31"/>
      <c r="X265" s="31">
        <v>0.5</v>
      </c>
      <c r="Y265" s="31"/>
      <c r="Z265" s="31">
        <v>0.5</v>
      </c>
      <c r="AA265" s="31"/>
      <c r="AB265" s="31"/>
      <c r="AC265" s="31"/>
      <c r="AD265" s="31"/>
      <c r="AE265" s="31"/>
      <c r="AF265" s="31"/>
      <c r="AG265" s="31"/>
      <c r="AH265" s="31">
        <f>+J265+L265+N265+P265+R265+T265+V265+X265+Z265+AB265+AD265+AF265</f>
        <v>1</v>
      </c>
      <c r="AI265" s="64">
        <v>45139</v>
      </c>
      <c r="AJ265" s="62">
        <v>45199</v>
      </c>
      <c r="AK265" s="44" t="s">
        <v>730</v>
      </c>
      <c r="AL265" s="44" t="s">
        <v>55</v>
      </c>
      <c r="AM265" s="44" t="s">
        <v>549</v>
      </c>
      <c r="AN265" s="25" t="s">
        <v>47</v>
      </c>
      <c r="AO265" s="25" t="s">
        <v>57</v>
      </c>
      <c r="AP265" s="197"/>
    </row>
    <row r="266" spans="1:116" ht="105" hidden="1">
      <c r="A266" s="43" t="s">
        <v>40</v>
      </c>
      <c r="B266" s="60" t="s">
        <v>203</v>
      </c>
      <c r="C266" s="50" t="s">
        <v>70</v>
      </c>
      <c r="D266" s="43" t="s">
        <v>70</v>
      </c>
      <c r="E266" s="43" t="s">
        <v>70</v>
      </c>
      <c r="F266" s="44" t="s">
        <v>653</v>
      </c>
      <c r="G266" s="50" t="s">
        <v>624</v>
      </c>
      <c r="H266" s="33">
        <v>0.3</v>
      </c>
      <c r="I266" s="250">
        <f>+H266+H267+H268+H269+H270+H271+H272+H273+H274+H275+H276+H277+H278+H279</f>
        <v>1</v>
      </c>
      <c r="J266" s="26"/>
      <c r="K266" s="26"/>
      <c r="L266" s="26"/>
      <c r="M266" s="26"/>
      <c r="N266" s="26">
        <v>0.15</v>
      </c>
      <c r="O266" s="26"/>
      <c r="P266" s="26">
        <v>0.15</v>
      </c>
      <c r="Q266" s="48"/>
      <c r="R266" s="26">
        <v>0.12</v>
      </c>
      <c r="S266" s="48"/>
      <c r="T266" s="26">
        <v>0.1</v>
      </c>
      <c r="U266" s="48"/>
      <c r="V266" s="26">
        <v>0.12</v>
      </c>
      <c r="W266" s="48"/>
      <c r="X266" s="26">
        <v>0.12</v>
      </c>
      <c r="Y266" s="48"/>
      <c r="Z266" s="26">
        <v>0.12</v>
      </c>
      <c r="AA266" s="48"/>
      <c r="AB266" s="26">
        <v>0.12</v>
      </c>
      <c r="AC266" s="48"/>
      <c r="AD266" s="48"/>
      <c r="AE266" s="48"/>
      <c r="AF266" s="48"/>
      <c r="AG266" s="48"/>
      <c r="AH266" s="26">
        <f t="shared" ref="AH266" si="17">J266+L266+N266+P266+R266+T266+V266+X266+Z266+AB266+AD266+AF266</f>
        <v>1</v>
      </c>
      <c r="AI266" s="62">
        <v>45078</v>
      </c>
      <c r="AJ266" s="64">
        <v>45230</v>
      </c>
      <c r="AK266" s="50" t="s">
        <v>625</v>
      </c>
      <c r="AL266" s="43" t="s">
        <v>698</v>
      </c>
      <c r="AM266" s="43" t="s">
        <v>705</v>
      </c>
      <c r="AN266" s="43" t="s">
        <v>46</v>
      </c>
      <c r="AO266" s="25" t="s">
        <v>47</v>
      </c>
      <c r="AP266" s="203"/>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c r="A267" s="43" t="s">
        <v>40</v>
      </c>
      <c r="B267" s="60" t="s">
        <v>203</v>
      </c>
      <c r="C267" s="76" t="s">
        <v>70</v>
      </c>
      <c r="D267" s="60" t="s">
        <v>70</v>
      </c>
      <c r="E267" s="60" t="s">
        <v>70</v>
      </c>
      <c r="F267" s="44" t="s">
        <v>653</v>
      </c>
      <c r="G267" s="43" t="s">
        <v>607</v>
      </c>
      <c r="H267" s="33">
        <v>0.05</v>
      </c>
      <c r="I267" s="251"/>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J267+L267+N267+P267+R267+T267+V267+X267+Z267+AB267+AD267+AF267</f>
        <v>0.99999999999999978</v>
      </c>
      <c r="AI267" s="64">
        <v>44939</v>
      </c>
      <c r="AJ267" s="64">
        <v>45290</v>
      </c>
      <c r="AK267" s="43" t="s">
        <v>608</v>
      </c>
      <c r="AL267" s="43" t="s">
        <v>463</v>
      </c>
      <c r="AM267" s="43" t="s">
        <v>609</v>
      </c>
      <c r="AN267" s="25" t="s">
        <v>465</v>
      </c>
      <c r="AO267" s="25" t="s">
        <v>57</v>
      </c>
      <c r="AP267" s="203"/>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c r="A268" s="43" t="s">
        <v>40</v>
      </c>
      <c r="B268" s="60" t="s">
        <v>203</v>
      </c>
      <c r="C268" s="76" t="s">
        <v>70</v>
      </c>
      <c r="D268" s="60" t="s">
        <v>70</v>
      </c>
      <c r="E268" s="60" t="s">
        <v>70</v>
      </c>
      <c r="F268" s="44" t="s">
        <v>653</v>
      </c>
      <c r="G268" s="43" t="s">
        <v>610</v>
      </c>
      <c r="H268" s="33">
        <v>0.05</v>
      </c>
      <c r="I268" s="251"/>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ref="AH268:AH275" si="18">J268+L268+N268+P268+R268+T268+V268+X268+Z268+AB268+AD268+AF268</f>
        <v>0.99999999999999978</v>
      </c>
      <c r="AI268" s="64">
        <v>44939</v>
      </c>
      <c r="AJ268" s="64">
        <v>45290</v>
      </c>
      <c r="AK268" s="43" t="s">
        <v>608</v>
      </c>
      <c r="AL268" s="43" t="s">
        <v>287</v>
      </c>
      <c r="AM268" s="43" t="s">
        <v>708</v>
      </c>
      <c r="AN268" s="43" t="s">
        <v>708</v>
      </c>
      <c r="AO268" s="43" t="s">
        <v>160</v>
      </c>
      <c r="AP268" s="203"/>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c r="A269" s="43" t="s">
        <v>40</v>
      </c>
      <c r="B269" s="60" t="s">
        <v>203</v>
      </c>
      <c r="C269" s="76" t="s">
        <v>70</v>
      </c>
      <c r="D269" s="60" t="s">
        <v>70</v>
      </c>
      <c r="E269" s="60" t="s">
        <v>70</v>
      </c>
      <c r="F269" s="44" t="s">
        <v>653</v>
      </c>
      <c r="G269" s="43" t="s">
        <v>611</v>
      </c>
      <c r="H269" s="33">
        <v>0.05</v>
      </c>
      <c r="I269" s="251"/>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18"/>
        <v>0.99999999999999978</v>
      </c>
      <c r="AI269" s="64">
        <v>44939</v>
      </c>
      <c r="AJ269" s="64">
        <v>45290</v>
      </c>
      <c r="AK269" s="43" t="s">
        <v>608</v>
      </c>
      <c r="AL269" s="43" t="s">
        <v>429</v>
      </c>
      <c r="AM269" s="43" t="s">
        <v>612</v>
      </c>
      <c r="AN269" s="44" t="s">
        <v>711</v>
      </c>
      <c r="AO269" s="43" t="s">
        <v>430</v>
      </c>
      <c r="AP269" s="203"/>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c r="A270" s="43" t="s">
        <v>40</v>
      </c>
      <c r="B270" s="60" t="s">
        <v>203</v>
      </c>
      <c r="C270" s="76" t="s">
        <v>70</v>
      </c>
      <c r="D270" s="60" t="s">
        <v>70</v>
      </c>
      <c r="E270" s="60" t="s">
        <v>70</v>
      </c>
      <c r="F270" s="44" t="s">
        <v>653</v>
      </c>
      <c r="G270" s="43" t="s">
        <v>613</v>
      </c>
      <c r="H270" s="33">
        <v>0.02</v>
      </c>
      <c r="I270" s="251"/>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18"/>
        <v>0.99999999999999978</v>
      </c>
      <c r="AI270" s="64">
        <v>44939</v>
      </c>
      <c r="AJ270" s="64">
        <v>45290</v>
      </c>
      <c r="AK270" s="43" t="s">
        <v>608</v>
      </c>
      <c r="AL270" s="50" t="s">
        <v>351</v>
      </c>
      <c r="AM270" s="50" t="s">
        <v>753</v>
      </c>
      <c r="AN270" s="43" t="s">
        <v>614</v>
      </c>
      <c r="AO270" s="43" t="s">
        <v>160</v>
      </c>
      <c r="AP270" s="203"/>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c r="A271" s="43" t="s">
        <v>40</v>
      </c>
      <c r="B271" s="60" t="s">
        <v>203</v>
      </c>
      <c r="C271" s="76" t="s">
        <v>70</v>
      </c>
      <c r="D271" s="60" t="s">
        <v>70</v>
      </c>
      <c r="E271" s="60" t="s">
        <v>70</v>
      </c>
      <c r="F271" s="44" t="s">
        <v>653</v>
      </c>
      <c r="G271" s="43" t="s">
        <v>615</v>
      </c>
      <c r="H271" s="33">
        <v>0.02</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18"/>
        <v>0.99999999999999978</v>
      </c>
      <c r="AI271" s="64">
        <v>44939</v>
      </c>
      <c r="AJ271" s="64">
        <v>45290</v>
      </c>
      <c r="AK271" s="43" t="s">
        <v>608</v>
      </c>
      <c r="AL271" s="43" t="s">
        <v>381</v>
      </c>
      <c r="AM271" s="50" t="s">
        <v>382</v>
      </c>
      <c r="AN271" s="43" t="s">
        <v>713</v>
      </c>
      <c r="AO271" s="43" t="s">
        <v>160</v>
      </c>
      <c r="AP271" s="203"/>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c r="A272" s="43" t="s">
        <v>40</v>
      </c>
      <c r="B272" s="60" t="s">
        <v>203</v>
      </c>
      <c r="C272" s="76" t="s">
        <v>70</v>
      </c>
      <c r="D272" s="60" t="s">
        <v>70</v>
      </c>
      <c r="E272" s="60" t="s">
        <v>70</v>
      </c>
      <c r="F272" s="44" t="s">
        <v>653</v>
      </c>
      <c r="G272" s="43" t="s">
        <v>616</v>
      </c>
      <c r="H272" s="33">
        <v>0.05</v>
      </c>
      <c r="I272" s="251"/>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18"/>
        <v>0.99999999999999978</v>
      </c>
      <c r="AI272" s="64">
        <v>44939</v>
      </c>
      <c r="AJ272" s="64">
        <v>45290</v>
      </c>
      <c r="AK272" s="43" t="s">
        <v>608</v>
      </c>
      <c r="AL272" s="43" t="s">
        <v>402</v>
      </c>
      <c r="AM272" s="43" t="s">
        <v>709</v>
      </c>
      <c r="AN272" s="25" t="s">
        <v>403</v>
      </c>
      <c r="AO272" s="43" t="s">
        <v>160</v>
      </c>
      <c r="AP272" s="203"/>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43" t="s">
        <v>40</v>
      </c>
      <c r="B273" s="60" t="s">
        <v>203</v>
      </c>
      <c r="C273" s="76" t="s">
        <v>70</v>
      </c>
      <c r="D273" s="60" t="s">
        <v>70</v>
      </c>
      <c r="E273" s="60" t="s">
        <v>70</v>
      </c>
      <c r="F273" s="44" t="s">
        <v>653</v>
      </c>
      <c r="G273" s="43" t="s">
        <v>617</v>
      </c>
      <c r="H273" s="33">
        <v>0.02</v>
      </c>
      <c r="I273" s="251"/>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8"/>
        <v>0.99999999999999978</v>
      </c>
      <c r="AI273" s="64">
        <v>44939</v>
      </c>
      <c r="AJ273" s="64">
        <v>45290</v>
      </c>
      <c r="AK273" s="43" t="s">
        <v>608</v>
      </c>
      <c r="AL273" s="43" t="s">
        <v>618</v>
      </c>
      <c r="AM273" s="43" t="s">
        <v>207</v>
      </c>
      <c r="AN273" s="25" t="s">
        <v>712</v>
      </c>
      <c r="AO273" s="25" t="s">
        <v>57</v>
      </c>
      <c r="AP273" s="203"/>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c r="A274" s="43" t="s">
        <v>40</v>
      </c>
      <c r="B274" s="60" t="s">
        <v>203</v>
      </c>
      <c r="C274" s="76" t="s">
        <v>70</v>
      </c>
      <c r="D274" s="60" t="s">
        <v>70</v>
      </c>
      <c r="E274" s="60" t="s">
        <v>70</v>
      </c>
      <c r="F274" s="44" t="s">
        <v>653</v>
      </c>
      <c r="G274" s="43" t="s">
        <v>619</v>
      </c>
      <c r="H274" s="33">
        <v>0.02</v>
      </c>
      <c r="I274" s="251"/>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8"/>
        <v>0.99999999999999978</v>
      </c>
      <c r="AI274" s="64">
        <v>44939</v>
      </c>
      <c r="AJ274" s="64">
        <v>45290</v>
      </c>
      <c r="AK274" s="43" t="s">
        <v>608</v>
      </c>
      <c r="AL274" s="43" t="s">
        <v>239</v>
      </c>
      <c r="AM274" s="44" t="s">
        <v>240</v>
      </c>
      <c r="AN274" s="43" t="s">
        <v>241</v>
      </c>
      <c r="AO274" s="25" t="s">
        <v>57</v>
      </c>
      <c r="AP274" s="203"/>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c r="A275" s="43" t="s">
        <v>40</v>
      </c>
      <c r="B275" s="60" t="s">
        <v>203</v>
      </c>
      <c r="C275" s="76" t="s">
        <v>70</v>
      </c>
      <c r="D275" s="60" t="s">
        <v>70</v>
      </c>
      <c r="E275" s="60" t="s">
        <v>70</v>
      </c>
      <c r="F275" s="44" t="s">
        <v>653</v>
      </c>
      <c r="G275" s="43" t="s">
        <v>620</v>
      </c>
      <c r="H275" s="33">
        <v>0.02</v>
      </c>
      <c r="I275" s="251"/>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8"/>
        <v>0.99999999999999978</v>
      </c>
      <c r="AI275" s="64">
        <v>44939</v>
      </c>
      <c r="AJ275" s="64">
        <v>45290</v>
      </c>
      <c r="AK275" s="43" t="s">
        <v>608</v>
      </c>
      <c r="AL275" s="43" t="s">
        <v>221</v>
      </c>
      <c r="AM275" s="43" t="s">
        <v>222</v>
      </c>
      <c r="AN275" s="43" t="s">
        <v>223</v>
      </c>
      <c r="AO275" s="25" t="s">
        <v>57</v>
      </c>
      <c r="AP275" s="203"/>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c r="A276" s="43" t="s">
        <v>40</v>
      </c>
      <c r="B276" s="60" t="s">
        <v>41</v>
      </c>
      <c r="C276" s="76" t="s">
        <v>70</v>
      </c>
      <c r="D276" s="76" t="s">
        <v>70</v>
      </c>
      <c r="E276" s="76" t="s">
        <v>70</v>
      </c>
      <c r="F276" s="45" t="s">
        <v>652</v>
      </c>
      <c r="G276" s="43" t="s">
        <v>598</v>
      </c>
      <c r="H276" s="33">
        <v>0.1</v>
      </c>
      <c r="I276" s="251"/>
      <c r="J276" s="31"/>
      <c r="K276" s="31"/>
      <c r="L276" s="31"/>
      <c r="M276" s="31"/>
      <c r="N276" s="31"/>
      <c r="O276" s="31"/>
      <c r="P276" s="31"/>
      <c r="Q276" s="31"/>
      <c r="R276" s="31"/>
      <c r="S276" s="31"/>
      <c r="T276" s="31"/>
      <c r="U276" s="31"/>
      <c r="V276" s="31"/>
      <c r="W276" s="31"/>
      <c r="X276" s="31"/>
      <c r="Y276" s="31"/>
      <c r="Z276" s="31"/>
      <c r="AA276" s="31"/>
      <c r="AB276" s="31">
        <v>0.3</v>
      </c>
      <c r="AC276" s="31"/>
      <c r="AD276" s="31">
        <v>0.7</v>
      </c>
      <c r="AE276" s="31"/>
      <c r="AF276" s="31"/>
      <c r="AG276" s="31"/>
      <c r="AH276" s="31">
        <f t="shared" ref="AH276:AH289" si="19">+J276+L276+N276+P276+R276+T276+V276+X276+Z276+AB276+AD276+AF276</f>
        <v>1</v>
      </c>
      <c r="AI276" s="79">
        <v>45200</v>
      </c>
      <c r="AJ276" s="79">
        <v>45260</v>
      </c>
      <c r="AK276" s="44" t="s">
        <v>599</v>
      </c>
      <c r="AL276" s="43" t="s">
        <v>698</v>
      </c>
      <c r="AM276" s="43" t="s">
        <v>705</v>
      </c>
      <c r="AN276" s="25" t="s">
        <v>47</v>
      </c>
      <c r="AO276" s="25" t="s">
        <v>57</v>
      </c>
      <c r="AP276" s="197"/>
    </row>
    <row r="277" spans="1:116" ht="102" hidden="1" customHeight="1">
      <c r="A277" s="43" t="s">
        <v>40</v>
      </c>
      <c r="B277" s="60" t="s">
        <v>41</v>
      </c>
      <c r="C277" s="76" t="s">
        <v>70</v>
      </c>
      <c r="D277" s="76" t="s">
        <v>70</v>
      </c>
      <c r="E277" s="76" t="s">
        <v>70</v>
      </c>
      <c r="F277" s="44" t="s">
        <v>681</v>
      </c>
      <c r="G277" s="43" t="s">
        <v>566</v>
      </c>
      <c r="H277" s="31">
        <v>0.1</v>
      </c>
      <c r="I277" s="251"/>
      <c r="J277" s="31">
        <v>0.08</v>
      </c>
      <c r="K277" s="31"/>
      <c r="L277" s="31">
        <v>0.08</v>
      </c>
      <c r="M277" s="31"/>
      <c r="N277" s="31">
        <v>0.08</v>
      </c>
      <c r="O277" s="31"/>
      <c r="P277" s="31">
        <v>0.1</v>
      </c>
      <c r="Q277" s="31"/>
      <c r="R277" s="31">
        <v>0.08</v>
      </c>
      <c r="S277" s="31"/>
      <c r="T277" s="31">
        <v>0.08</v>
      </c>
      <c r="U277" s="31"/>
      <c r="V277" s="31">
        <v>0.08</v>
      </c>
      <c r="W277" s="31"/>
      <c r="X277" s="31">
        <v>0.1</v>
      </c>
      <c r="Y277" s="31"/>
      <c r="Z277" s="31">
        <v>0.08</v>
      </c>
      <c r="AA277" s="31"/>
      <c r="AB277" s="31">
        <v>0.08</v>
      </c>
      <c r="AC277" s="31"/>
      <c r="AD277" s="31">
        <v>0.08</v>
      </c>
      <c r="AE277" s="31"/>
      <c r="AF277" s="31">
        <v>0.08</v>
      </c>
      <c r="AG277" s="31"/>
      <c r="AH277" s="31">
        <f t="shared" si="19"/>
        <v>0.99999999999999978</v>
      </c>
      <c r="AI277" s="64">
        <v>44928</v>
      </c>
      <c r="AJ277" s="62">
        <v>45291</v>
      </c>
      <c r="AK277" s="43" t="s">
        <v>567</v>
      </c>
      <c r="AL277" s="44" t="s">
        <v>699</v>
      </c>
      <c r="AM277" s="25" t="s">
        <v>715</v>
      </c>
      <c r="AN277" s="25" t="s">
        <v>714</v>
      </c>
      <c r="AO277" s="25" t="s">
        <v>57</v>
      </c>
      <c r="AP277" s="197"/>
    </row>
    <row r="278" spans="1:116" ht="102" hidden="1" customHeight="1">
      <c r="A278" s="43" t="s">
        <v>40</v>
      </c>
      <c r="B278" s="60" t="s">
        <v>41</v>
      </c>
      <c r="C278" s="76" t="s">
        <v>70</v>
      </c>
      <c r="D278" s="76" t="s">
        <v>70</v>
      </c>
      <c r="E278" s="76" t="s">
        <v>70</v>
      </c>
      <c r="F278" s="44" t="s">
        <v>682</v>
      </c>
      <c r="G278" s="43" t="s">
        <v>691</v>
      </c>
      <c r="H278" s="31">
        <v>0.1</v>
      </c>
      <c r="I278" s="251"/>
      <c r="J278" s="31"/>
      <c r="K278" s="31"/>
      <c r="L278" s="31"/>
      <c r="M278" s="31"/>
      <c r="N278" s="31"/>
      <c r="O278" s="31"/>
      <c r="P278" s="31">
        <v>0.33329999999999999</v>
      </c>
      <c r="Q278" s="31"/>
      <c r="R278" s="31"/>
      <c r="S278" s="31"/>
      <c r="T278" s="31"/>
      <c r="U278" s="31"/>
      <c r="V278" s="31"/>
      <c r="W278" s="31"/>
      <c r="X278" s="31">
        <v>0.33329999999999999</v>
      </c>
      <c r="Y278" s="31"/>
      <c r="Z278" s="31"/>
      <c r="AA278" s="31"/>
      <c r="AB278" s="31"/>
      <c r="AC278" s="31"/>
      <c r="AD278" s="31"/>
      <c r="AE278" s="31"/>
      <c r="AF278" s="31">
        <v>0.33329999999999999</v>
      </c>
      <c r="AG278" s="31"/>
      <c r="AH278" s="31">
        <f t="shared" si="19"/>
        <v>0.99990000000000001</v>
      </c>
      <c r="AI278" s="64">
        <v>45017</v>
      </c>
      <c r="AJ278" s="62">
        <v>45291</v>
      </c>
      <c r="AK278" s="43" t="s">
        <v>731</v>
      </c>
      <c r="AL278" s="44" t="s">
        <v>732</v>
      </c>
      <c r="AM278" s="25" t="s">
        <v>733</v>
      </c>
      <c r="AN278" s="25" t="s">
        <v>47</v>
      </c>
      <c r="AO278" s="25" t="s">
        <v>57</v>
      </c>
      <c r="AP278" s="197"/>
    </row>
    <row r="279" spans="1:116" ht="102" hidden="1" customHeight="1">
      <c r="A279" s="43" t="s">
        <v>40</v>
      </c>
      <c r="B279" s="60" t="s">
        <v>41</v>
      </c>
      <c r="C279" s="76" t="s">
        <v>70</v>
      </c>
      <c r="D279" s="76" t="s">
        <v>70</v>
      </c>
      <c r="E279" s="76" t="s">
        <v>70</v>
      </c>
      <c r="F279" s="44" t="s">
        <v>683</v>
      </c>
      <c r="G279" s="43" t="s">
        <v>734</v>
      </c>
      <c r="H279" s="31">
        <v>0.1</v>
      </c>
      <c r="I279" s="25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v>1</v>
      </c>
      <c r="AG279" s="31"/>
      <c r="AH279" s="31">
        <f t="shared" si="19"/>
        <v>1</v>
      </c>
      <c r="AI279" s="64">
        <v>45261</v>
      </c>
      <c r="AJ279" s="62">
        <v>45291</v>
      </c>
      <c r="AK279" s="43" t="s">
        <v>735</v>
      </c>
      <c r="AL279" s="43" t="s">
        <v>698</v>
      </c>
      <c r="AM279" s="43" t="s">
        <v>705</v>
      </c>
      <c r="AN279" s="25" t="s">
        <v>47</v>
      </c>
      <c r="AO279" s="25" t="s">
        <v>57</v>
      </c>
      <c r="AP279" s="197"/>
    </row>
    <row r="280" spans="1:116" ht="102" hidden="1" customHeight="1">
      <c r="A280" s="43" t="s">
        <v>40</v>
      </c>
      <c r="B280" s="60" t="s">
        <v>41</v>
      </c>
      <c r="C280" s="76" t="s">
        <v>70</v>
      </c>
      <c r="D280" s="76" t="s">
        <v>70</v>
      </c>
      <c r="E280" s="76" t="s">
        <v>70</v>
      </c>
      <c r="F280" s="44" t="s">
        <v>684</v>
      </c>
      <c r="G280" s="43" t="s">
        <v>692</v>
      </c>
      <c r="H280" s="31">
        <v>0.5</v>
      </c>
      <c r="I280" s="261">
        <f>+H280+H281</f>
        <v>1</v>
      </c>
      <c r="J280" s="31"/>
      <c r="K280" s="31"/>
      <c r="L280" s="31"/>
      <c r="M280" s="31"/>
      <c r="N280" s="31"/>
      <c r="O280" s="31"/>
      <c r="P280" s="31"/>
      <c r="Q280" s="31"/>
      <c r="R280" s="31">
        <v>0.4</v>
      </c>
      <c r="S280" s="31"/>
      <c r="T280" s="31">
        <v>0.6</v>
      </c>
      <c r="U280" s="31"/>
      <c r="V280" s="31"/>
      <c r="W280" s="31"/>
      <c r="X280" s="31"/>
      <c r="Y280" s="31"/>
      <c r="Z280" s="31"/>
      <c r="AA280" s="31"/>
      <c r="AB280" s="31"/>
      <c r="AC280" s="31"/>
      <c r="AD280" s="31"/>
      <c r="AE280" s="31"/>
      <c r="AF280" s="31"/>
      <c r="AG280" s="31"/>
      <c r="AH280" s="31">
        <f t="shared" si="19"/>
        <v>1</v>
      </c>
      <c r="AI280" s="64">
        <v>45047</v>
      </c>
      <c r="AJ280" s="62">
        <v>45107</v>
      </c>
      <c r="AK280" s="43" t="s">
        <v>736</v>
      </c>
      <c r="AL280" s="44" t="s">
        <v>55</v>
      </c>
      <c r="AM280" s="25" t="s">
        <v>745</v>
      </c>
      <c r="AN280" s="25" t="s">
        <v>56</v>
      </c>
      <c r="AO280" s="25" t="s">
        <v>57</v>
      </c>
      <c r="AP280" s="197"/>
    </row>
    <row r="281" spans="1:116" ht="102" hidden="1" customHeight="1">
      <c r="A281" s="43" t="s">
        <v>40</v>
      </c>
      <c r="B281" s="60" t="s">
        <v>41</v>
      </c>
      <c r="C281" s="76" t="s">
        <v>70</v>
      </c>
      <c r="D281" s="76" t="s">
        <v>70</v>
      </c>
      <c r="E281" s="76" t="s">
        <v>70</v>
      </c>
      <c r="F281" s="44" t="s">
        <v>685</v>
      </c>
      <c r="G281" s="43" t="s">
        <v>693</v>
      </c>
      <c r="H281" s="31">
        <v>0.5</v>
      </c>
      <c r="I281" s="263"/>
      <c r="J281" s="31"/>
      <c r="K281" s="31"/>
      <c r="L281" s="31"/>
      <c r="M281" s="31"/>
      <c r="N281" s="31"/>
      <c r="O281" s="31"/>
      <c r="P281" s="31"/>
      <c r="Q281" s="31"/>
      <c r="R281" s="31"/>
      <c r="S281" s="31"/>
      <c r="T281" s="31"/>
      <c r="U281" s="31"/>
      <c r="V281" s="31">
        <v>0.5</v>
      </c>
      <c r="W281" s="31"/>
      <c r="X281" s="31"/>
      <c r="Y281" s="31"/>
      <c r="Z281" s="31"/>
      <c r="AA281" s="31"/>
      <c r="AB281" s="31"/>
      <c r="AC281" s="31"/>
      <c r="AD281" s="31">
        <v>0.5</v>
      </c>
      <c r="AE281" s="31"/>
      <c r="AF281" s="31"/>
      <c r="AG281" s="31"/>
      <c r="AH281" s="31">
        <f t="shared" si="19"/>
        <v>1</v>
      </c>
      <c r="AI281" s="64">
        <v>45108</v>
      </c>
      <c r="AJ281" s="62">
        <v>45260</v>
      </c>
      <c r="AK281" s="43" t="s">
        <v>737</v>
      </c>
      <c r="AL281" s="44" t="s">
        <v>463</v>
      </c>
      <c r="AM281" s="25" t="s">
        <v>465</v>
      </c>
      <c r="AN281" s="25" t="s">
        <v>811</v>
      </c>
      <c r="AO281" s="25" t="s">
        <v>57</v>
      </c>
      <c r="AP281" s="197"/>
    </row>
    <row r="282" spans="1:116" ht="77.25" hidden="1">
      <c r="A282" s="43" t="s">
        <v>40</v>
      </c>
      <c r="B282" s="60" t="s">
        <v>41</v>
      </c>
      <c r="C282" s="76" t="s">
        <v>70</v>
      </c>
      <c r="D282" s="76" t="s">
        <v>70</v>
      </c>
      <c r="E282" s="76" t="s">
        <v>70</v>
      </c>
      <c r="F282" s="44" t="s">
        <v>638</v>
      </c>
      <c r="G282" s="43" t="s">
        <v>542</v>
      </c>
      <c r="H282" s="33">
        <v>0.1</v>
      </c>
      <c r="I282" s="261">
        <f>+H282+H283+H284+H285+H286+H287+H288+H289</f>
        <v>0.99999999999999989</v>
      </c>
      <c r="J282" s="31"/>
      <c r="K282" s="31"/>
      <c r="L282" s="31"/>
      <c r="M282" s="31"/>
      <c r="N282" s="31">
        <v>0.5</v>
      </c>
      <c r="O282" s="31"/>
      <c r="P282" s="31">
        <v>0.5</v>
      </c>
      <c r="Q282" s="31"/>
      <c r="R282" s="31"/>
      <c r="S282" s="31"/>
      <c r="T282" s="31"/>
      <c r="U282" s="31"/>
      <c r="V282" s="31"/>
      <c r="W282" s="31"/>
      <c r="X282" s="31"/>
      <c r="Y282" s="31"/>
      <c r="Z282" s="31"/>
      <c r="AA282" s="31"/>
      <c r="AB282" s="31"/>
      <c r="AC282" s="31"/>
      <c r="AD282" s="31"/>
      <c r="AE282" s="31"/>
      <c r="AF282" s="31"/>
      <c r="AG282" s="31"/>
      <c r="AH282" s="31">
        <f t="shared" si="19"/>
        <v>1</v>
      </c>
      <c r="AI282" s="64">
        <v>44986</v>
      </c>
      <c r="AJ282" s="62">
        <v>45046</v>
      </c>
      <c r="AK282" s="43" t="s">
        <v>543</v>
      </c>
      <c r="AL282" s="44" t="s">
        <v>45</v>
      </c>
      <c r="AM282" s="44" t="s">
        <v>707</v>
      </c>
      <c r="AN282" s="25" t="s">
        <v>47</v>
      </c>
      <c r="AO282" s="25" t="s">
        <v>57</v>
      </c>
      <c r="AP282" s="197"/>
    </row>
    <row r="283" spans="1:116" ht="77.25" hidden="1">
      <c r="A283" s="43" t="s">
        <v>40</v>
      </c>
      <c r="B283" s="60" t="s">
        <v>41</v>
      </c>
      <c r="C283" s="76" t="s">
        <v>70</v>
      </c>
      <c r="D283" s="76" t="s">
        <v>70</v>
      </c>
      <c r="E283" s="76" t="s">
        <v>70</v>
      </c>
      <c r="F283" s="44" t="s">
        <v>638</v>
      </c>
      <c r="G283" s="43" t="s">
        <v>666</v>
      </c>
      <c r="H283" s="33">
        <v>0.1</v>
      </c>
      <c r="I283" s="262"/>
      <c r="J283" s="31"/>
      <c r="K283" s="31"/>
      <c r="L283" s="31">
        <v>1</v>
      </c>
      <c r="M283" s="31"/>
      <c r="N283" s="31"/>
      <c r="O283" s="31"/>
      <c r="P283" s="31"/>
      <c r="Q283" s="31"/>
      <c r="R283" s="31"/>
      <c r="S283" s="31"/>
      <c r="T283" s="31"/>
      <c r="U283" s="31"/>
      <c r="V283" s="31"/>
      <c r="W283" s="31"/>
      <c r="X283" s="31"/>
      <c r="Y283" s="31"/>
      <c r="Z283" s="31"/>
      <c r="AA283" s="31"/>
      <c r="AB283" s="31"/>
      <c r="AC283" s="31"/>
      <c r="AD283" s="31"/>
      <c r="AE283" s="31"/>
      <c r="AF283" s="31"/>
      <c r="AG283" s="31"/>
      <c r="AH283" s="31">
        <f t="shared" si="19"/>
        <v>1</v>
      </c>
      <c r="AI283" s="64">
        <v>44958</v>
      </c>
      <c r="AJ283" s="62">
        <v>44985</v>
      </c>
      <c r="AK283" s="43" t="s">
        <v>545</v>
      </c>
      <c r="AL283" s="44" t="s">
        <v>45</v>
      </c>
      <c r="AM283" s="44" t="s">
        <v>707</v>
      </c>
      <c r="AN283" s="25" t="s">
        <v>47</v>
      </c>
      <c r="AO283" s="25" t="s">
        <v>57</v>
      </c>
      <c r="AP283" s="197"/>
    </row>
    <row r="284" spans="1:116" ht="77.25" hidden="1">
      <c r="A284" s="43" t="s">
        <v>40</v>
      </c>
      <c r="B284" s="60" t="s">
        <v>41</v>
      </c>
      <c r="C284" s="76" t="s">
        <v>70</v>
      </c>
      <c r="D284" s="76" t="s">
        <v>70</v>
      </c>
      <c r="E284" s="76" t="s">
        <v>70</v>
      </c>
      <c r="F284" s="44" t="s">
        <v>638</v>
      </c>
      <c r="G284" s="43" t="s">
        <v>667</v>
      </c>
      <c r="H284" s="33">
        <v>0.1</v>
      </c>
      <c r="I284" s="262"/>
      <c r="J284" s="31"/>
      <c r="K284" s="31"/>
      <c r="L284" s="31">
        <v>0.15</v>
      </c>
      <c r="M284" s="31"/>
      <c r="N284" s="31"/>
      <c r="O284" s="31"/>
      <c r="P284" s="31">
        <v>0.15</v>
      </c>
      <c r="Q284" s="31"/>
      <c r="R284" s="31"/>
      <c r="S284" s="31"/>
      <c r="T284" s="31">
        <v>0.15</v>
      </c>
      <c r="U284" s="31"/>
      <c r="V284" s="31"/>
      <c r="W284" s="31"/>
      <c r="X284" s="31">
        <v>0.15</v>
      </c>
      <c r="Y284" s="31"/>
      <c r="Z284" s="31"/>
      <c r="AA284" s="31"/>
      <c r="AB284" s="31">
        <v>0.15</v>
      </c>
      <c r="AC284" s="31"/>
      <c r="AD284" s="31"/>
      <c r="AE284" s="31"/>
      <c r="AF284" s="31">
        <v>0.25</v>
      </c>
      <c r="AG284" s="31"/>
      <c r="AH284" s="31">
        <f t="shared" si="19"/>
        <v>1</v>
      </c>
      <c r="AI284" s="64">
        <v>44958</v>
      </c>
      <c r="AJ284" s="62">
        <v>45291</v>
      </c>
      <c r="AK284" s="43" t="s">
        <v>727</v>
      </c>
      <c r="AL284" s="44" t="s">
        <v>45</v>
      </c>
      <c r="AM284" s="44" t="s">
        <v>707</v>
      </c>
      <c r="AN284" s="25" t="s">
        <v>47</v>
      </c>
      <c r="AO284" s="25" t="s">
        <v>57</v>
      </c>
      <c r="AP284" s="197"/>
    </row>
    <row r="285" spans="1:116" s="28" customFormat="1" ht="77.25" hidden="1">
      <c r="A285" s="43" t="s">
        <v>40</v>
      </c>
      <c r="B285" s="60" t="s">
        <v>41</v>
      </c>
      <c r="C285" s="76" t="s">
        <v>70</v>
      </c>
      <c r="D285" s="76" t="s">
        <v>70</v>
      </c>
      <c r="E285" s="76" t="s">
        <v>70</v>
      </c>
      <c r="F285" s="44" t="s">
        <v>638</v>
      </c>
      <c r="G285" s="44" t="s">
        <v>546</v>
      </c>
      <c r="H285" s="31">
        <v>0.2</v>
      </c>
      <c r="I285" s="262"/>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 t="shared" si="19"/>
        <v>1</v>
      </c>
      <c r="AI285" s="64">
        <v>44986</v>
      </c>
      <c r="AJ285" s="62">
        <v>45291</v>
      </c>
      <c r="AK285" s="26" t="s">
        <v>547</v>
      </c>
      <c r="AL285" s="44" t="s">
        <v>94</v>
      </c>
      <c r="AM285" s="44" t="s">
        <v>95</v>
      </c>
      <c r="AN285" s="25" t="s">
        <v>47</v>
      </c>
      <c r="AO285" s="25" t="s">
        <v>57</v>
      </c>
      <c r="AP285" s="189"/>
    </row>
    <row r="286" spans="1:116" ht="102" hidden="1" customHeight="1">
      <c r="A286" s="43" t="s">
        <v>40</v>
      </c>
      <c r="B286" s="60" t="s">
        <v>41</v>
      </c>
      <c r="C286" s="76" t="s">
        <v>70</v>
      </c>
      <c r="D286" s="76" t="s">
        <v>70</v>
      </c>
      <c r="E286" s="76" t="s">
        <v>70</v>
      </c>
      <c r="F286" s="44" t="s">
        <v>686</v>
      </c>
      <c r="G286" s="43" t="s">
        <v>696</v>
      </c>
      <c r="H286" s="31">
        <v>0.2</v>
      </c>
      <c r="I286" s="262"/>
      <c r="J286" s="31"/>
      <c r="K286" s="31"/>
      <c r="L286" s="31"/>
      <c r="M286" s="31"/>
      <c r="N286" s="31"/>
      <c r="O286" s="31"/>
      <c r="P286" s="31">
        <v>0.33329999999999999</v>
      </c>
      <c r="Q286" s="31"/>
      <c r="R286" s="31"/>
      <c r="S286" s="31"/>
      <c r="T286" s="31"/>
      <c r="U286" s="31"/>
      <c r="V286" s="31"/>
      <c r="W286" s="31"/>
      <c r="X286" s="31">
        <v>0.33329999999999999</v>
      </c>
      <c r="Y286" s="31"/>
      <c r="Z286" s="31"/>
      <c r="AA286" s="31"/>
      <c r="AB286" s="31"/>
      <c r="AC286" s="31"/>
      <c r="AD286" s="31"/>
      <c r="AE286" s="31"/>
      <c r="AF286" s="31">
        <v>0.33329999999999999</v>
      </c>
      <c r="AG286" s="31"/>
      <c r="AH286" s="31">
        <f t="shared" si="19"/>
        <v>0.99990000000000001</v>
      </c>
      <c r="AI286" s="64">
        <v>45017</v>
      </c>
      <c r="AJ286" s="62">
        <v>45275</v>
      </c>
      <c r="AK286" s="43" t="s">
        <v>738</v>
      </c>
      <c r="AL286" s="44" t="s">
        <v>45</v>
      </c>
      <c r="AM286" s="44" t="s">
        <v>707</v>
      </c>
      <c r="AN286" s="25" t="s">
        <v>47</v>
      </c>
      <c r="AO286" s="25" t="s">
        <v>57</v>
      </c>
      <c r="AP286" s="197"/>
    </row>
    <row r="287" spans="1:116" ht="102" hidden="1" customHeight="1">
      <c r="A287" s="43" t="s">
        <v>40</v>
      </c>
      <c r="B287" s="60" t="s">
        <v>41</v>
      </c>
      <c r="C287" s="76" t="s">
        <v>70</v>
      </c>
      <c r="D287" s="76" t="s">
        <v>70</v>
      </c>
      <c r="E287" s="76" t="s">
        <v>70</v>
      </c>
      <c r="F287" s="44" t="s">
        <v>687</v>
      </c>
      <c r="G287" s="43" t="s">
        <v>695</v>
      </c>
      <c r="H287" s="31">
        <v>0.1</v>
      </c>
      <c r="I287" s="262"/>
      <c r="J287" s="31"/>
      <c r="K287" s="31"/>
      <c r="L287" s="31"/>
      <c r="M287" s="31"/>
      <c r="N287" s="31">
        <v>0.25</v>
      </c>
      <c r="O287" s="31"/>
      <c r="P287" s="31"/>
      <c r="Q287" s="31"/>
      <c r="R287" s="31"/>
      <c r="S287" s="31"/>
      <c r="T287" s="31">
        <v>0.25</v>
      </c>
      <c r="U287" s="31"/>
      <c r="V287" s="56"/>
      <c r="W287" s="31"/>
      <c r="X287" s="31"/>
      <c r="Y287" s="31"/>
      <c r="Z287" s="31">
        <v>0.25</v>
      </c>
      <c r="AA287" s="31"/>
      <c r="AB287" s="56"/>
      <c r="AC287" s="31"/>
      <c r="AD287" s="31"/>
      <c r="AE287" s="31"/>
      <c r="AF287" s="31">
        <v>0.25</v>
      </c>
      <c r="AG287" s="31"/>
      <c r="AH287" s="31">
        <f>+J287+L287+N287+P287+R287+T287+V287+X287+Z287+AB287+AD287+AF287</f>
        <v>1</v>
      </c>
      <c r="AI287" s="64">
        <v>44986</v>
      </c>
      <c r="AJ287" s="62">
        <v>45291</v>
      </c>
      <c r="AK287" s="43" t="s">
        <v>739</v>
      </c>
      <c r="AL287" s="44" t="s">
        <v>45</v>
      </c>
      <c r="AM287" s="44" t="s">
        <v>707</v>
      </c>
      <c r="AN287" s="25" t="s">
        <v>47</v>
      </c>
      <c r="AO287" s="25" t="s">
        <v>57</v>
      </c>
      <c r="AP287" s="197"/>
    </row>
    <row r="288" spans="1:116" ht="102" hidden="1" customHeight="1">
      <c r="A288" s="43" t="s">
        <v>40</v>
      </c>
      <c r="B288" s="60" t="s">
        <v>41</v>
      </c>
      <c r="C288" s="76" t="s">
        <v>70</v>
      </c>
      <c r="D288" s="76" t="s">
        <v>70</v>
      </c>
      <c r="E288" s="76" t="s">
        <v>70</v>
      </c>
      <c r="F288" s="44" t="s">
        <v>688</v>
      </c>
      <c r="G288" s="43" t="s">
        <v>761</v>
      </c>
      <c r="H288" s="31">
        <v>0.1</v>
      </c>
      <c r="I288" s="262"/>
      <c r="J288" s="31"/>
      <c r="K288" s="31"/>
      <c r="L288" s="31"/>
      <c r="M288" s="31"/>
      <c r="N288" s="31"/>
      <c r="O288" s="31"/>
      <c r="P288" s="31"/>
      <c r="Q288" s="31"/>
      <c r="R288" s="31"/>
      <c r="S288" s="31"/>
      <c r="T288" s="31">
        <v>1</v>
      </c>
      <c r="U288" s="31"/>
      <c r="V288" s="31"/>
      <c r="W288" s="31"/>
      <c r="X288" s="31"/>
      <c r="Y288" s="31"/>
      <c r="Z288" s="31"/>
      <c r="AA288" s="31"/>
      <c r="AB288" s="31"/>
      <c r="AC288" s="31"/>
      <c r="AD288" s="31"/>
      <c r="AE288" s="31"/>
      <c r="AF288" s="31"/>
      <c r="AG288" s="31"/>
      <c r="AH288" s="31">
        <f t="shared" si="19"/>
        <v>1</v>
      </c>
      <c r="AI288" s="64">
        <v>45078</v>
      </c>
      <c r="AJ288" s="62">
        <v>45107</v>
      </c>
      <c r="AK288" s="43" t="s">
        <v>740</v>
      </c>
      <c r="AL288" s="44" t="s">
        <v>45</v>
      </c>
      <c r="AM288" s="44" t="s">
        <v>707</v>
      </c>
      <c r="AN288" s="25" t="s">
        <v>47</v>
      </c>
      <c r="AO288" s="25" t="s">
        <v>57</v>
      </c>
      <c r="AP288" s="197"/>
    </row>
    <row r="289" spans="1:42" ht="102" hidden="1" customHeight="1">
      <c r="A289" s="43" t="s">
        <v>40</v>
      </c>
      <c r="B289" s="60" t="s">
        <v>41</v>
      </c>
      <c r="C289" s="76" t="s">
        <v>70</v>
      </c>
      <c r="D289" s="76" t="s">
        <v>70</v>
      </c>
      <c r="E289" s="76" t="s">
        <v>70</v>
      </c>
      <c r="F289" s="44" t="s">
        <v>689</v>
      </c>
      <c r="G289" s="43" t="s">
        <v>694</v>
      </c>
      <c r="H289" s="31">
        <v>0.1</v>
      </c>
      <c r="I289" s="263"/>
      <c r="J289" s="31"/>
      <c r="K289" s="31"/>
      <c r="L289" s="31"/>
      <c r="M289" s="31"/>
      <c r="N289" s="31"/>
      <c r="O289" s="31"/>
      <c r="P289" s="31"/>
      <c r="Q289" s="31"/>
      <c r="R289" s="31"/>
      <c r="S289" s="31"/>
      <c r="T289" s="31"/>
      <c r="U289" s="31"/>
      <c r="V289" s="31">
        <v>1</v>
      </c>
      <c r="W289" s="31"/>
      <c r="X289" s="31"/>
      <c r="Y289" s="31"/>
      <c r="Z289" s="31"/>
      <c r="AA289" s="31"/>
      <c r="AB289" s="31"/>
      <c r="AC289" s="31"/>
      <c r="AD289" s="31"/>
      <c r="AE289" s="31"/>
      <c r="AF289" s="31"/>
      <c r="AG289" s="31"/>
      <c r="AH289" s="31">
        <f t="shared" si="19"/>
        <v>1</v>
      </c>
      <c r="AI289" s="64">
        <v>45108</v>
      </c>
      <c r="AJ289" s="62">
        <v>45138</v>
      </c>
      <c r="AK289" s="43" t="s">
        <v>741</v>
      </c>
      <c r="AL289" s="44" t="s">
        <v>55</v>
      </c>
      <c r="AM289" s="44" t="s">
        <v>745</v>
      </c>
      <c r="AN289" s="25" t="s">
        <v>56</v>
      </c>
      <c r="AO289" s="25" t="s">
        <v>57</v>
      </c>
      <c r="AP289" s="197"/>
    </row>
    <row r="290" spans="1:42" ht="77.25" hidden="1">
      <c r="A290" s="43" t="s">
        <v>40</v>
      </c>
      <c r="B290" s="60" t="s">
        <v>41</v>
      </c>
      <c r="C290" s="76" t="s">
        <v>70</v>
      </c>
      <c r="D290" s="76" t="s">
        <v>70</v>
      </c>
      <c r="E290" s="76" t="s">
        <v>70</v>
      </c>
      <c r="F290" s="44" t="s">
        <v>690</v>
      </c>
      <c r="G290" s="43" t="s">
        <v>523</v>
      </c>
      <c r="H290" s="33">
        <v>0.1</v>
      </c>
      <c r="I290" s="243">
        <f>+H290+H291+H292+H293+H294+H295</f>
        <v>1</v>
      </c>
      <c r="J290" s="31"/>
      <c r="K290" s="31"/>
      <c r="L290" s="31">
        <v>0.33329999999999999</v>
      </c>
      <c r="M290" s="31"/>
      <c r="N290" s="31"/>
      <c r="O290" s="31"/>
      <c r="P290" s="31"/>
      <c r="Q290" s="31"/>
      <c r="R290" s="31"/>
      <c r="S290" s="31"/>
      <c r="T290" s="31"/>
      <c r="U290" s="31"/>
      <c r="V290" s="31">
        <v>0.33329999999999999</v>
      </c>
      <c r="W290" s="31"/>
      <c r="X290" s="31"/>
      <c r="Y290" s="31"/>
      <c r="Z290" s="31"/>
      <c r="AA290" s="31"/>
      <c r="AB290" s="31"/>
      <c r="AC290" s="31"/>
      <c r="AD290" s="31"/>
      <c r="AE290" s="31"/>
      <c r="AF290" s="31">
        <v>0.33329999999999999</v>
      </c>
      <c r="AG290" s="31"/>
      <c r="AH290" s="31">
        <v>0.99990000000000001</v>
      </c>
      <c r="AI290" s="62">
        <v>44958</v>
      </c>
      <c r="AJ290" s="62">
        <v>45291</v>
      </c>
      <c r="AK290" s="44" t="s">
        <v>524</v>
      </c>
      <c r="AL290" s="44" t="s">
        <v>55</v>
      </c>
      <c r="AM290" s="44" t="s">
        <v>745</v>
      </c>
      <c r="AN290" s="25" t="s">
        <v>56</v>
      </c>
      <c r="AO290" s="25" t="s">
        <v>57</v>
      </c>
      <c r="AP290" s="197"/>
    </row>
    <row r="291" spans="1:42" ht="97.5" hidden="1" customHeight="1">
      <c r="A291" s="43" t="s">
        <v>40</v>
      </c>
      <c r="B291" s="60" t="s">
        <v>41</v>
      </c>
      <c r="C291" s="76" t="s">
        <v>70</v>
      </c>
      <c r="D291" s="76" t="s">
        <v>70</v>
      </c>
      <c r="E291" s="76" t="s">
        <v>70</v>
      </c>
      <c r="F291" s="44" t="s">
        <v>635</v>
      </c>
      <c r="G291" s="43" t="s">
        <v>526</v>
      </c>
      <c r="H291" s="33">
        <v>0.2</v>
      </c>
      <c r="I291" s="244"/>
      <c r="J291" s="31"/>
      <c r="K291" s="31"/>
      <c r="L291" s="31"/>
      <c r="M291" s="31"/>
      <c r="N291" s="31"/>
      <c r="O291" s="31"/>
      <c r="P291" s="31"/>
      <c r="Q291" s="31"/>
      <c r="R291" s="31"/>
      <c r="S291" s="31"/>
      <c r="T291" s="31"/>
      <c r="U291" s="31"/>
      <c r="V291" s="31"/>
      <c r="W291" s="31"/>
      <c r="X291" s="31"/>
      <c r="Y291" s="31"/>
      <c r="Z291" s="31"/>
      <c r="AA291" s="31"/>
      <c r="AB291" s="31"/>
      <c r="AC291" s="31"/>
      <c r="AD291" s="31">
        <v>0.5</v>
      </c>
      <c r="AE291" s="31"/>
      <c r="AF291" s="31">
        <v>0.5</v>
      </c>
      <c r="AG291" s="31"/>
      <c r="AH291" s="31">
        <v>1</v>
      </c>
      <c r="AI291" s="64">
        <v>45231</v>
      </c>
      <c r="AJ291" s="62">
        <v>45291</v>
      </c>
      <c r="AK291" s="44" t="s">
        <v>527</v>
      </c>
      <c r="AL291" s="44" t="s">
        <v>55</v>
      </c>
      <c r="AM291" s="44" t="s">
        <v>745</v>
      </c>
      <c r="AN291" s="25" t="s">
        <v>56</v>
      </c>
      <c r="AO291" s="25" t="s">
        <v>57</v>
      </c>
      <c r="AP291" s="197"/>
    </row>
    <row r="292" spans="1:42" ht="77.25" hidden="1">
      <c r="A292" s="43" t="s">
        <v>40</v>
      </c>
      <c r="B292" s="60" t="s">
        <v>41</v>
      </c>
      <c r="C292" s="76" t="s">
        <v>70</v>
      </c>
      <c r="D292" s="76" t="s">
        <v>70</v>
      </c>
      <c r="E292" s="76" t="s">
        <v>70</v>
      </c>
      <c r="F292" s="44" t="s">
        <v>634</v>
      </c>
      <c r="G292" s="43" t="s">
        <v>528</v>
      </c>
      <c r="H292" s="33">
        <v>0.1</v>
      </c>
      <c r="I292" s="244"/>
      <c r="J292" s="31">
        <v>1</v>
      </c>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v>1</v>
      </c>
      <c r="AI292" s="64">
        <v>44928</v>
      </c>
      <c r="AJ292" s="62">
        <v>44957</v>
      </c>
      <c r="AK292" s="44" t="s">
        <v>529</v>
      </c>
      <c r="AL292" s="44" t="s">
        <v>55</v>
      </c>
      <c r="AM292" s="44" t="s">
        <v>745</v>
      </c>
      <c r="AN292" s="25" t="s">
        <v>56</v>
      </c>
      <c r="AO292" s="25" t="s">
        <v>57</v>
      </c>
      <c r="AP292" s="197"/>
    </row>
    <row r="293" spans="1:42" ht="113.25" hidden="1" customHeight="1">
      <c r="A293" s="43" t="s">
        <v>40</v>
      </c>
      <c r="B293" s="60" t="s">
        <v>41</v>
      </c>
      <c r="C293" s="76" t="s">
        <v>70</v>
      </c>
      <c r="D293" s="76" t="s">
        <v>70</v>
      </c>
      <c r="E293" s="76" t="s">
        <v>70</v>
      </c>
      <c r="F293" s="44" t="s">
        <v>634</v>
      </c>
      <c r="G293" s="43" t="s">
        <v>530</v>
      </c>
      <c r="H293" s="33">
        <v>0.2</v>
      </c>
      <c r="I293" s="244"/>
      <c r="J293" s="31"/>
      <c r="K293" s="31"/>
      <c r="L293" s="31">
        <v>1</v>
      </c>
      <c r="M293" s="31"/>
      <c r="N293" s="31"/>
      <c r="O293" s="31"/>
      <c r="P293" s="31"/>
      <c r="Q293" s="31"/>
      <c r="R293" s="31"/>
      <c r="S293" s="31"/>
      <c r="T293" s="31"/>
      <c r="U293" s="31"/>
      <c r="V293" s="31"/>
      <c r="W293" s="31"/>
      <c r="X293" s="31"/>
      <c r="Y293" s="31"/>
      <c r="Z293" s="31"/>
      <c r="AA293" s="31"/>
      <c r="AB293" s="31"/>
      <c r="AC293" s="31"/>
      <c r="AD293" s="31"/>
      <c r="AE293" s="31"/>
      <c r="AF293" s="31"/>
      <c r="AG293" s="31"/>
      <c r="AH293" s="31">
        <v>1</v>
      </c>
      <c r="AI293" s="64">
        <v>44958</v>
      </c>
      <c r="AJ293" s="62">
        <v>44985</v>
      </c>
      <c r="AK293" s="44" t="s">
        <v>531</v>
      </c>
      <c r="AL293" s="44" t="s">
        <v>55</v>
      </c>
      <c r="AM293" s="44" t="s">
        <v>745</v>
      </c>
      <c r="AN293" s="25" t="s">
        <v>56</v>
      </c>
      <c r="AO293" s="25" t="s">
        <v>57</v>
      </c>
      <c r="AP293" s="197"/>
    </row>
    <row r="294" spans="1:42" ht="92.25" hidden="1" customHeight="1">
      <c r="A294" s="43" t="s">
        <v>40</v>
      </c>
      <c r="B294" s="60" t="s">
        <v>41</v>
      </c>
      <c r="C294" s="76" t="s">
        <v>70</v>
      </c>
      <c r="D294" s="76" t="s">
        <v>70</v>
      </c>
      <c r="E294" s="76" t="s">
        <v>70</v>
      </c>
      <c r="F294" s="44" t="s">
        <v>637</v>
      </c>
      <c r="G294" s="43" t="s">
        <v>532</v>
      </c>
      <c r="H294" s="33">
        <v>0.2</v>
      </c>
      <c r="I294" s="244"/>
      <c r="J294" s="31"/>
      <c r="K294" s="31"/>
      <c r="L294" s="31">
        <v>0.09</v>
      </c>
      <c r="M294" s="31"/>
      <c r="N294" s="31">
        <v>0.09</v>
      </c>
      <c r="O294" s="31"/>
      <c r="P294" s="31">
        <v>0.09</v>
      </c>
      <c r="Q294" s="31"/>
      <c r="R294" s="31">
        <v>0.09</v>
      </c>
      <c r="S294" s="31"/>
      <c r="T294" s="31">
        <v>0.09</v>
      </c>
      <c r="U294" s="31"/>
      <c r="V294" s="31">
        <v>0.09</v>
      </c>
      <c r="W294" s="31"/>
      <c r="X294" s="31">
        <v>0.09</v>
      </c>
      <c r="Y294" s="31"/>
      <c r="Z294" s="31">
        <v>0.09</v>
      </c>
      <c r="AA294" s="31"/>
      <c r="AB294" s="31">
        <v>0.09</v>
      </c>
      <c r="AC294" s="31"/>
      <c r="AD294" s="31">
        <v>0.09</v>
      </c>
      <c r="AE294" s="31"/>
      <c r="AF294" s="31">
        <v>0.1</v>
      </c>
      <c r="AG294" s="31"/>
      <c r="AH294" s="31">
        <v>0.99999999999999978</v>
      </c>
      <c r="AI294" s="64">
        <v>44958</v>
      </c>
      <c r="AJ294" s="62">
        <v>45291</v>
      </c>
      <c r="AK294" s="44" t="s">
        <v>533</v>
      </c>
      <c r="AL294" s="44" t="s">
        <v>700</v>
      </c>
      <c r="AM294" s="44" t="s">
        <v>535</v>
      </c>
      <c r="AN294" s="25" t="s">
        <v>536</v>
      </c>
      <c r="AO294" s="25" t="s">
        <v>57</v>
      </c>
      <c r="AP294" s="197"/>
    </row>
    <row r="295" spans="1:42" ht="98.25" hidden="1" customHeight="1">
      <c r="A295" s="43" t="s">
        <v>40</v>
      </c>
      <c r="B295" s="60" t="s">
        <v>41</v>
      </c>
      <c r="C295" s="76" t="s">
        <v>70</v>
      </c>
      <c r="D295" s="76" t="s">
        <v>70</v>
      </c>
      <c r="E295" s="76" t="s">
        <v>70</v>
      </c>
      <c r="F295" s="44" t="s">
        <v>636</v>
      </c>
      <c r="G295" s="43" t="s">
        <v>537</v>
      </c>
      <c r="H295" s="33">
        <v>0.2</v>
      </c>
      <c r="I295" s="245"/>
      <c r="J295" s="31"/>
      <c r="K295" s="31"/>
      <c r="L295" s="31"/>
      <c r="M295" s="31"/>
      <c r="N295" s="31"/>
      <c r="O295" s="31"/>
      <c r="P295" s="31">
        <v>0.3333333</v>
      </c>
      <c r="Q295" s="31"/>
      <c r="R295" s="31"/>
      <c r="S295" s="31"/>
      <c r="T295" s="31"/>
      <c r="U295" s="31"/>
      <c r="V295" s="31"/>
      <c r="W295" s="31"/>
      <c r="X295" s="31">
        <v>0.3333333</v>
      </c>
      <c r="Y295" s="31"/>
      <c r="Z295" s="31"/>
      <c r="AA295" s="31"/>
      <c r="AB295" s="31"/>
      <c r="AC295" s="31"/>
      <c r="AD295" s="31"/>
      <c r="AE295" s="31"/>
      <c r="AF295" s="31">
        <v>0.3333333</v>
      </c>
      <c r="AG295" s="31"/>
      <c r="AH295" s="31">
        <v>0.99999989999999994</v>
      </c>
      <c r="AI295" s="64">
        <v>45017</v>
      </c>
      <c r="AJ295" s="62">
        <v>45291</v>
      </c>
      <c r="AK295" s="44" t="s">
        <v>538</v>
      </c>
      <c r="AL295" s="44" t="s">
        <v>55</v>
      </c>
      <c r="AM295" s="44" t="s">
        <v>745</v>
      </c>
      <c r="AN295" s="25" t="s">
        <v>56</v>
      </c>
      <c r="AO295" s="25" t="s">
        <v>57</v>
      </c>
      <c r="AP295" s="197"/>
    </row>
    <row r="298" spans="1:42">
      <c r="G298" s="38"/>
    </row>
    <row r="299" spans="1:42">
      <c r="G299" s="39"/>
    </row>
    <row r="300" spans="1:42">
      <c r="G300" s="40"/>
    </row>
  </sheetData>
  <autoFilter ref="A9:DL295" xr:uid="{00000000-0009-0000-0000-000004000000}"/>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xr:uid="{00000000-0002-0000-0400-000000000000}"/>
    <dataValidation allowBlank="1" showInputMessage="1" showErrorMessage="1" prompt="Son los hitos o grandes actividades a ejecutar en el plan de acción y que se pueden medir en tiempo de ejecución, producto o entregables._x000a__x000a_Nota: formular en infinitivo" sqref="F64680 F64670:F64671" xr:uid="{00000000-0002-0000-0400-00000100000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xr:uid="{00000000-0002-0000-04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L331"/>
  <sheetViews>
    <sheetView view="pageBreakPreview" zoomScale="60" zoomScaleNormal="60" workbookViewId="0">
      <selection activeCell="V249" activeCellId="168" sqref="L19 N19 P19 R19 T19 AJ19 A63:C63 F63:H63 J63 L63 N63 P63 R63 AH63:AO63 G167 AK167 G169 P171 R171 T171 V171 X171 Z171 AB171 AD171 AF171 AI171:AJ171 AK173 G175 AK175 P179 R179 T179 V179 X179 N184 P184 R184 T184 V184 X184 Z184 AB184 AH184:AJ184 N186 P186 R186 T186 V186 X186 Z186 AB186 AH186:AJ186 N188 P188 R188 T188 V188 X188 Z188 AB188 AH188:AJ188 N190 P190 R190 T190 V190 X190 Z190 AB190 AH190:AJ190 N194 P194 R194 T194 V194 X194 Z194 AB194 AH194:AJ194 N196 P196 R196 T196 V196 X196 Z196 AB196 AH196:AJ196 N198 P198 R198 T198 V198 X198 Z198 AB198 AH198:AJ198 X200 AH200:AJ200 N202 AH202:AJ202 N204 P204 R204 T204 V204 X204 Z204 AB204 AH204:AJ204 G210 N210 P210 R210 T210 V210 X210 Z210 AB210 AD210 AF210 AH210:AJ210 N214 P214 R214 AI214:AJ214 AO214:AP214 N221 P221 R221 AI221:AJ221 AO221:AP221 G237 N237 P237 R237 T237 V237 X237 Z237 AB237 N239 P239 R239 T239 V239 X239 N241 P241 R241 T241 V241 N243 P243 AI243:AJ243 P245 R245 T245 V245 X245 N247 P247 R247 N249 P249 R249 T249 V249"/>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row>
    <row r="2" spans="1:41"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44950</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row>
    <row r="8" spans="1:41"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row>
    <row r="9" spans="1:41"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row>
    <row r="10" spans="1:41"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c r="A17" s="43" t="s">
        <v>40</v>
      </c>
      <c r="B17" s="60" t="s">
        <v>41</v>
      </c>
      <c r="C17" s="60">
        <v>527</v>
      </c>
      <c r="D17" s="247">
        <v>1</v>
      </c>
      <c r="E17" s="252">
        <v>628314000</v>
      </c>
      <c r="F17" s="44" t="s">
        <v>61</v>
      </c>
      <c r="G17" s="44" t="s">
        <v>62</v>
      </c>
      <c r="H17" s="31">
        <v>0.25</v>
      </c>
      <c r="I17" s="261">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c r="A18" s="43" t="s">
        <v>40</v>
      </c>
      <c r="B18" s="60" t="s">
        <v>41</v>
      </c>
      <c r="C18" s="60">
        <v>527</v>
      </c>
      <c r="D18" s="248"/>
      <c r="E18" s="253"/>
      <c r="F18" s="44" t="s">
        <v>61</v>
      </c>
      <c r="G18" s="44" t="s">
        <v>64</v>
      </c>
      <c r="H18" s="31">
        <v>0.25</v>
      </c>
      <c r="I18" s="262"/>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c r="A19" s="106" t="s">
        <v>40</v>
      </c>
      <c r="B19" s="107" t="s">
        <v>41</v>
      </c>
      <c r="C19" s="107">
        <v>527</v>
      </c>
      <c r="D19" s="248"/>
      <c r="E19" s="253"/>
      <c r="F19" s="108" t="s">
        <v>61</v>
      </c>
      <c r="G19" s="108" t="s">
        <v>64</v>
      </c>
      <c r="H19" s="109">
        <v>0.25</v>
      </c>
      <c r="I19" s="262"/>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c r="A20" s="116" t="s">
        <v>40</v>
      </c>
      <c r="B20" s="117" t="s">
        <v>41</v>
      </c>
      <c r="C20" s="117">
        <v>527</v>
      </c>
      <c r="D20" s="248"/>
      <c r="E20" s="253"/>
      <c r="F20" s="118" t="s">
        <v>763</v>
      </c>
      <c r="G20" s="118" t="s">
        <v>66</v>
      </c>
      <c r="H20" s="119">
        <v>0.25</v>
      </c>
      <c r="I20" s="262"/>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0" hidden="1">
      <c r="A21" s="43" t="s">
        <v>40</v>
      </c>
      <c r="B21" s="60" t="s">
        <v>41</v>
      </c>
      <c r="C21" s="60">
        <v>527</v>
      </c>
      <c r="D21" s="249"/>
      <c r="E21" s="254"/>
      <c r="F21" s="44" t="s">
        <v>61</v>
      </c>
      <c r="G21" s="44" t="s">
        <v>67</v>
      </c>
      <c r="H21" s="31">
        <v>0.25</v>
      </c>
      <c r="I21" s="263"/>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c r="A22" s="43" t="s">
        <v>40</v>
      </c>
      <c r="B22" s="60" t="s">
        <v>41</v>
      </c>
      <c r="C22" s="60">
        <v>526</v>
      </c>
      <c r="D22" s="60" t="s">
        <v>70</v>
      </c>
      <c r="E22" s="60" t="s">
        <v>70</v>
      </c>
      <c r="F22" s="44" t="s">
        <v>71</v>
      </c>
      <c r="G22" s="44" t="s">
        <v>72</v>
      </c>
      <c r="H22" s="33">
        <v>0.36</v>
      </c>
      <c r="I22" s="246">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0" hidden="1">
      <c r="A23" s="43" t="s">
        <v>40</v>
      </c>
      <c r="B23" s="60" t="s">
        <v>41</v>
      </c>
      <c r="C23" s="60">
        <v>526</v>
      </c>
      <c r="D23" s="60" t="s">
        <v>70</v>
      </c>
      <c r="E23" s="60" t="s">
        <v>70</v>
      </c>
      <c r="F23" s="44" t="s">
        <v>71</v>
      </c>
      <c r="G23" s="44" t="s">
        <v>75</v>
      </c>
      <c r="H23" s="33">
        <v>0.09</v>
      </c>
      <c r="I23" s="246"/>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c r="A24" s="43" t="s">
        <v>40</v>
      </c>
      <c r="B24" s="60" t="s">
        <v>41</v>
      </c>
      <c r="C24" s="60">
        <v>526</v>
      </c>
      <c r="D24" s="60" t="s">
        <v>70</v>
      </c>
      <c r="E24" s="60" t="s">
        <v>70</v>
      </c>
      <c r="F24" s="44" t="s">
        <v>77</v>
      </c>
      <c r="G24" s="44" t="s">
        <v>78</v>
      </c>
      <c r="H24" s="33">
        <v>0.15</v>
      </c>
      <c r="I24" s="246"/>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c r="A25" s="43" t="s">
        <v>40</v>
      </c>
      <c r="B25" s="60" t="s">
        <v>41</v>
      </c>
      <c r="C25" s="60">
        <v>526</v>
      </c>
      <c r="D25" s="60" t="s">
        <v>70</v>
      </c>
      <c r="E25" s="60" t="s">
        <v>70</v>
      </c>
      <c r="F25" s="44" t="s">
        <v>80</v>
      </c>
      <c r="G25" s="44" t="s">
        <v>81</v>
      </c>
      <c r="H25" s="33">
        <v>0.1</v>
      </c>
      <c r="I25" s="246"/>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0" hidden="1">
      <c r="A26" s="43" t="s">
        <v>40</v>
      </c>
      <c r="B26" s="60" t="s">
        <v>41</v>
      </c>
      <c r="C26" s="60">
        <v>526</v>
      </c>
      <c r="D26" s="60" t="s">
        <v>70</v>
      </c>
      <c r="E26" s="60" t="s">
        <v>70</v>
      </c>
      <c r="F26" s="44" t="s">
        <v>83</v>
      </c>
      <c r="G26" s="44" t="s">
        <v>84</v>
      </c>
      <c r="H26" s="33">
        <v>0.1</v>
      </c>
      <c r="I26" s="246"/>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0" hidden="1">
      <c r="A27" s="43" t="s">
        <v>40</v>
      </c>
      <c r="B27" s="60" t="s">
        <v>41</v>
      </c>
      <c r="C27" s="60">
        <v>526</v>
      </c>
      <c r="D27" s="60" t="s">
        <v>70</v>
      </c>
      <c r="E27" s="60" t="s">
        <v>70</v>
      </c>
      <c r="F27" s="44" t="s">
        <v>86</v>
      </c>
      <c r="G27" s="44" t="s">
        <v>87</v>
      </c>
      <c r="H27" s="33">
        <v>0.1</v>
      </c>
      <c r="I27" s="246"/>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c r="A28" s="43" t="s">
        <v>40</v>
      </c>
      <c r="B28" s="60" t="s">
        <v>41</v>
      </c>
      <c r="C28" s="60">
        <v>526</v>
      </c>
      <c r="D28" s="60" t="s">
        <v>70</v>
      </c>
      <c r="E28" s="60" t="s">
        <v>70</v>
      </c>
      <c r="F28" s="44" t="s">
        <v>86</v>
      </c>
      <c r="G28" s="44" t="s">
        <v>89</v>
      </c>
      <c r="H28" s="33">
        <v>0.1</v>
      </c>
      <c r="I28" s="246"/>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0" hidden="1">
      <c r="A29" s="43" t="s">
        <v>40</v>
      </c>
      <c r="B29" s="60" t="s">
        <v>41</v>
      </c>
      <c r="C29" s="60">
        <v>526</v>
      </c>
      <c r="D29" s="60" t="s">
        <v>70</v>
      </c>
      <c r="E29" s="60" t="s">
        <v>70</v>
      </c>
      <c r="F29" s="44" t="s">
        <v>91</v>
      </c>
      <c r="G29" s="44" t="s">
        <v>92</v>
      </c>
      <c r="H29" s="33">
        <v>0.2</v>
      </c>
      <c r="I29" s="26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45" hidden="1" customHeight="1">
      <c r="A30" s="43" t="s">
        <v>40</v>
      </c>
      <c r="B30" s="60" t="s">
        <v>41</v>
      </c>
      <c r="C30" s="60">
        <v>526</v>
      </c>
      <c r="D30" s="60" t="s">
        <v>70</v>
      </c>
      <c r="E30" s="60" t="s">
        <v>70</v>
      </c>
      <c r="F30" s="44" t="s">
        <v>91</v>
      </c>
      <c r="G30" s="44" t="s">
        <v>96</v>
      </c>
      <c r="H30" s="33">
        <v>0.8</v>
      </c>
      <c r="I30" s="26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0" hidden="1">
      <c r="A31" s="43" t="s">
        <v>40</v>
      </c>
      <c r="B31" s="60" t="s">
        <v>41</v>
      </c>
      <c r="C31" s="60">
        <v>526</v>
      </c>
      <c r="D31" s="60" t="s">
        <v>70</v>
      </c>
      <c r="E31" s="60" t="s">
        <v>70</v>
      </c>
      <c r="F31" s="44" t="s">
        <v>98</v>
      </c>
      <c r="G31" s="44" t="s">
        <v>99</v>
      </c>
      <c r="H31" s="33">
        <v>0.2</v>
      </c>
      <c r="I31" s="26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5" hidden="1">
      <c r="A32" s="43" t="s">
        <v>40</v>
      </c>
      <c r="B32" s="60" t="s">
        <v>41</v>
      </c>
      <c r="C32" s="60">
        <v>526</v>
      </c>
      <c r="D32" s="60" t="s">
        <v>70</v>
      </c>
      <c r="E32" s="60" t="s">
        <v>70</v>
      </c>
      <c r="F32" s="44" t="s">
        <v>98</v>
      </c>
      <c r="G32" s="44" t="s">
        <v>101</v>
      </c>
      <c r="H32" s="33">
        <v>0.8</v>
      </c>
      <c r="I32" s="26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0" hidden="1">
      <c r="A33" s="43" t="s">
        <v>40</v>
      </c>
      <c r="B33" s="60" t="s">
        <v>41</v>
      </c>
      <c r="C33" s="60">
        <v>526</v>
      </c>
      <c r="D33" s="60" t="s">
        <v>70</v>
      </c>
      <c r="E33" s="60" t="s">
        <v>70</v>
      </c>
      <c r="F33" s="44" t="s">
        <v>103</v>
      </c>
      <c r="G33" s="44" t="s">
        <v>104</v>
      </c>
      <c r="H33" s="33">
        <v>0.5</v>
      </c>
      <c r="I33" s="26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0" hidden="1">
      <c r="A34" s="43" t="s">
        <v>40</v>
      </c>
      <c r="B34" s="60" t="s">
        <v>41</v>
      </c>
      <c r="C34" s="60">
        <v>526</v>
      </c>
      <c r="D34" s="60" t="s">
        <v>70</v>
      </c>
      <c r="E34" s="60" t="s">
        <v>70</v>
      </c>
      <c r="F34" s="44" t="s">
        <v>103</v>
      </c>
      <c r="G34" s="44" t="s">
        <v>105</v>
      </c>
      <c r="H34" s="33">
        <v>0.5</v>
      </c>
      <c r="I34" s="26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5" hidden="1">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90" hidden="1">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0" hidden="1">
      <c r="A37" s="43" t="s">
        <v>40</v>
      </c>
      <c r="B37" s="60" t="s">
        <v>41</v>
      </c>
      <c r="C37" s="60">
        <v>526</v>
      </c>
      <c r="D37" s="60" t="s">
        <v>70</v>
      </c>
      <c r="E37" s="60" t="s">
        <v>70</v>
      </c>
      <c r="F37" s="44" t="s">
        <v>114</v>
      </c>
      <c r="G37" s="44" t="s">
        <v>115</v>
      </c>
      <c r="H37" s="33">
        <v>0.25</v>
      </c>
      <c r="I37" s="26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c r="A38" s="43" t="s">
        <v>40</v>
      </c>
      <c r="B38" s="60" t="s">
        <v>41</v>
      </c>
      <c r="C38" s="60">
        <v>526</v>
      </c>
      <c r="D38" s="60" t="s">
        <v>70</v>
      </c>
      <c r="E38" s="60" t="s">
        <v>70</v>
      </c>
      <c r="F38" s="44" t="s">
        <v>114</v>
      </c>
      <c r="G38" s="44" t="s">
        <v>117</v>
      </c>
      <c r="H38" s="33">
        <v>0.25</v>
      </c>
      <c r="I38" s="26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c r="A39" s="43" t="s">
        <v>40</v>
      </c>
      <c r="B39" s="60" t="s">
        <v>41</v>
      </c>
      <c r="C39" s="60">
        <v>526</v>
      </c>
      <c r="D39" s="60" t="s">
        <v>70</v>
      </c>
      <c r="E39" s="60" t="s">
        <v>70</v>
      </c>
      <c r="F39" s="44" t="s">
        <v>114</v>
      </c>
      <c r="G39" s="44" t="s">
        <v>119</v>
      </c>
      <c r="H39" s="33">
        <v>0.5</v>
      </c>
      <c r="I39" s="26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0" hidden="1">
      <c r="A40" s="43" t="s">
        <v>40</v>
      </c>
      <c r="B40" s="60" t="s">
        <v>41</v>
      </c>
      <c r="C40" s="60">
        <v>526</v>
      </c>
      <c r="D40" s="60" t="s">
        <v>70</v>
      </c>
      <c r="E40" s="60" t="s">
        <v>70</v>
      </c>
      <c r="F40" s="44" t="s">
        <v>121</v>
      </c>
      <c r="G40" s="44" t="s">
        <v>122</v>
      </c>
      <c r="H40" s="33">
        <v>0.2</v>
      </c>
      <c r="I40" s="26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0" hidden="1">
      <c r="A41" s="43" t="s">
        <v>40</v>
      </c>
      <c r="B41" s="60" t="s">
        <v>41</v>
      </c>
      <c r="C41" s="60">
        <v>526</v>
      </c>
      <c r="D41" s="60" t="s">
        <v>70</v>
      </c>
      <c r="E41" s="60" t="s">
        <v>70</v>
      </c>
      <c r="F41" s="44" t="s">
        <v>121</v>
      </c>
      <c r="G41" s="44" t="s">
        <v>124</v>
      </c>
      <c r="H41" s="33">
        <v>0.8</v>
      </c>
      <c r="I41" s="26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0" hidden="1">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0" hidden="1">
      <c r="A45" s="43" t="s">
        <v>40</v>
      </c>
      <c r="B45" s="60" t="s">
        <v>41</v>
      </c>
      <c r="C45" s="60">
        <v>527</v>
      </c>
      <c r="D45" s="60" t="s">
        <v>70</v>
      </c>
      <c r="E45" s="60" t="s">
        <v>70</v>
      </c>
      <c r="F45" s="44" t="s">
        <v>129</v>
      </c>
      <c r="G45" s="44" t="s">
        <v>130</v>
      </c>
      <c r="H45" s="31">
        <v>0.2</v>
      </c>
      <c r="I45" s="250">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5" hidden="1">
      <c r="A46" s="43" t="s">
        <v>40</v>
      </c>
      <c r="B46" s="60" t="s">
        <v>41</v>
      </c>
      <c r="C46" s="60">
        <v>527</v>
      </c>
      <c r="D46" s="60" t="s">
        <v>70</v>
      </c>
      <c r="E46" s="60" t="s">
        <v>70</v>
      </c>
      <c r="F46" s="44" t="s">
        <v>129</v>
      </c>
      <c r="G46" s="44" t="s">
        <v>132</v>
      </c>
      <c r="H46" s="31">
        <v>0.25</v>
      </c>
      <c r="I46" s="251"/>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0" hidden="1">
      <c r="A47" s="43" t="s">
        <v>40</v>
      </c>
      <c r="B47" s="60" t="s">
        <v>41</v>
      </c>
      <c r="C47" s="60">
        <v>527</v>
      </c>
      <c r="D47" s="60" t="s">
        <v>70</v>
      </c>
      <c r="E47" s="60" t="s">
        <v>70</v>
      </c>
      <c r="F47" s="44" t="s">
        <v>129</v>
      </c>
      <c r="G47" s="44" t="s">
        <v>134</v>
      </c>
      <c r="H47" s="31">
        <v>0.15</v>
      </c>
      <c r="I47" s="251"/>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5" hidden="1">
      <c r="A48" s="43" t="s">
        <v>40</v>
      </c>
      <c r="B48" s="60" t="s">
        <v>41</v>
      </c>
      <c r="C48" s="60">
        <v>527</v>
      </c>
      <c r="D48" s="60" t="s">
        <v>70</v>
      </c>
      <c r="E48" s="60" t="s">
        <v>70</v>
      </c>
      <c r="F48" s="44" t="s">
        <v>129</v>
      </c>
      <c r="G48" s="44" t="s">
        <v>136</v>
      </c>
      <c r="H48" s="31">
        <v>0.2</v>
      </c>
      <c r="I48" s="251"/>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0" hidden="1">
      <c r="A49" s="43" t="s">
        <v>40</v>
      </c>
      <c r="B49" s="60" t="s">
        <v>41</v>
      </c>
      <c r="C49" s="60">
        <v>527</v>
      </c>
      <c r="D49" s="60" t="s">
        <v>70</v>
      </c>
      <c r="E49" s="60" t="s">
        <v>70</v>
      </c>
      <c r="F49" s="44" t="s">
        <v>129</v>
      </c>
      <c r="G49" s="44" t="s">
        <v>138</v>
      </c>
      <c r="H49" s="31">
        <v>0.2</v>
      </c>
      <c r="I49" s="251"/>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5" hidden="1">
      <c r="A50" s="43" t="s">
        <v>40</v>
      </c>
      <c r="B50" s="60" t="s">
        <v>41</v>
      </c>
      <c r="C50" s="60">
        <v>527</v>
      </c>
      <c r="D50" s="60" t="s">
        <v>70</v>
      </c>
      <c r="E50" s="60" t="s">
        <v>70</v>
      </c>
      <c r="F50" s="44" t="s">
        <v>140</v>
      </c>
      <c r="G50" s="44" t="s">
        <v>141</v>
      </c>
      <c r="H50" s="33">
        <v>0.5</v>
      </c>
      <c r="I50" s="261">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c r="A51" s="43" t="s">
        <v>40</v>
      </c>
      <c r="B51" s="60" t="s">
        <v>41</v>
      </c>
      <c r="C51" s="60">
        <v>527</v>
      </c>
      <c r="D51" s="60" t="s">
        <v>70</v>
      </c>
      <c r="E51" s="60" t="s">
        <v>70</v>
      </c>
      <c r="F51" s="44" t="s">
        <v>140</v>
      </c>
      <c r="G51" s="44" t="s">
        <v>143</v>
      </c>
      <c r="H51" s="33">
        <v>0.5</v>
      </c>
      <c r="I51" s="263"/>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5" hidden="1">
      <c r="A52" s="43" t="s">
        <v>40</v>
      </c>
      <c r="B52" s="60" t="s">
        <v>41</v>
      </c>
      <c r="C52" s="60">
        <v>527</v>
      </c>
      <c r="D52" s="60" t="s">
        <v>70</v>
      </c>
      <c r="E52" s="60" t="s">
        <v>70</v>
      </c>
      <c r="F52" s="44" t="s">
        <v>145</v>
      </c>
      <c r="G52" s="44" t="s">
        <v>146</v>
      </c>
      <c r="H52" s="33">
        <v>0.5</v>
      </c>
      <c r="I52" s="250">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5" hidden="1">
      <c r="A53" s="43" t="s">
        <v>40</v>
      </c>
      <c r="B53" s="60" t="s">
        <v>41</v>
      </c>
      <c r="C53" s="60">
        <v>527</v>
      </c>
      <c r="D53" s="60" t="s">
        <v>70</v>
      </c>
      <c r="E53" s="60" t="s">
        <v>70</v>
      </c>
      <c r="F53" s="44" t="s">
        <v>145</v>
      </c>
      <c r="G53" s="44" t="s">
        <v>148</v>
      </c>
      <c r="H53" s="33">
        <v>0.5</v>
      </c>
      <c r="I53" s="251"/>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0" hidden="1">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c r="A55" s="43" t="s">
        <v>152</v>
      </c>
      <c r="B55" s="60" t="s">
        <v>153</v>
      </c>
      <c r="C55" s="60">
        <v>329</v>
      </c>
      <c r="D55" s="261">
        <v>0.25</v>
      </c>
      <c r="E55" s="252">
        <v>1006256289</v>
      </c>
      <c r="F55" s="43" t="s">
        <v>154</v>
      </c>
      <c r="G55" s="43" t="s">
        <v>155</v>
      </c>
      <c r="H55" s="33">
        <v>0.2</v>
      </c>
      <c r="I55" s="246">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5" hidden="1">
      <c r="A56" s="43" t="s">
        <v>152</v>
      </c>
      <c r="B56" s="60" t="s">
        <v>153</v>
      </c>
      <c r="C56" s="60">
        <v>329</v>
      </c>
      <c r="D56" s="248"/>
      <c r="E56" s="253"/>
      <c r="F56" s="43" t="s">
        <v>154</v>
      </c>
      <c r="G56" s="44" t="s">
        <v>161</v>
      </c>
      <c r="H56" s="33">
        <v>0.1</v>
      </c>
      <c r="I56" s="246"/>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5" hidden="1">
      <c r="A57" s="43" t="s">
        <v>152</v>
      </c>
      <c r="B57" s="60" t="s">
        <v>153</v>
      </c>
      <c r="C57" s="60">
        <v>329</v>
      </c>
      <c r="D57" s="248"/>
      <c r="E57" s="253"/>
      <c r="F57" s="43" t="s">
        <v>154</v>
      </c>
      <c r="G57" s="44" t="s">
        <v>163</v>
      </c>
      <c r="H57" s="33">
        <v>0.2</v>
      </c>
      <c r="I57" s="246"/>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c r="A58" s="43" t="s">
        <v>152</v>
      </c>
      <c r="B58" s="60" t="s">
        <v>153</v>
      </c>
      <c r="C58" s="60">
        <v>329</v>
      </c>
      <c r="D58" s="248"/>
      <c r="E58" s="253"/>
      <c r="F58" s="43" t="s">
        <v>154</v>
      </c>
      <c r="G58" s="44" t="s">
        <v>165</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5" hidden="1">
      <c r="A59" s="43" t="s">
        <v>152</v>
      </c>
      <c r="B59" s="60" t="s">
        <v>153</v>
      </c>
      <c r="C59" s="60">
        <v>329</v>
      </c>
      <c r="D59" s="248"/>
      <c r="E59" s="253"/>
      <c r="F59" s="43" t="s">
        <v>154</v>
      </c>
      <c r="G59" s="44" t="s">
        <v>167</v>
      </c>
      <c r="H59" s="33">
        <v>0.1</v>
      </c>
      <c r="I59" s="246"/>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5" hidden="1">
      <c r="A60" s="43" t="s">
        <v>152</v>
      </c>
      <c r="B60" s="60" t="s">
        <v>153</v>
      </c>
      <c r="C60" s="60">
        <v>329</v>
      </c>
      <c r="D60" s="248"/>
      <c r="E60" s="253"/>
      <c r="F60" s="43" t="s">
        <v>154</v>
      </c>
      <c r="G60" s="44" t="s">
        <v>169</v>
      </c>
      <c r="H60" s="33">
        <v>0.1</v>
      </c>
      <c r="I60" s="246"/>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5" hidden="1">
      <c r="A61" s="43" t="s">
        <v>152</v>
      </c>
      <c r="B61" s="60" t="s">
        <v>153</v>
      </c>
      <c r="C61" s="60">
        <v>329</v>
      </c>
      <c r="D61" s="248"/>
      <c r="E61" s="253"/>
      <c r="F61" s="43" t="s">
        <v>154</v>
      </c>
      <c r="G61" s="43" t="s">
        <v>171</v>
      </c>
      <c r="H61" s="33">
        <v>0.1</v>
      </c>
      <c r="I61" s="246"/>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5">
      <c r="A62" s="43" t="s">
        <v>152</v>
      </c>
      <c r="B62" s="60" t="s">
        <v>153</v>
      </c>
      <c r="C62" s="60">
        <v>329</v>
      </c>
      <c r="D62" s="249"/>
      <c r="E62" s="254"/>
      <c r="F62" s="43" t="s">
        <v>154</v>
      </c>
      <c r="G62" s="43" t="s">
        <v>173</v>
      </c>
      <c r="H62" s="33">
        <v>0.1</v>
      </c>
      <c r="I62" s="246"/>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5">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5" hidden="1">
      <c r="A64" s="43" t="s">
        <v>152</v>
      </c>
      <c r="B64" s="60" t="s">
        <v>153</v>
      </c>
      <c r="C64" s="60">
        <v>329</v>
      </c>
      <c r="D64" s="60" t="s">
        <v>70</v>
      </c>
      <c r="E64" s="60" t="s">
        <v>70</v>
      </c>
      <c r="F64" s="43" t="s">
        <v>175</v>
      </c>
      <c r="G64" s="43" t="s">
        <v>176</v>
      </c>
      <c r="H64" s="33">
        <v>0.5</v>
      </c>
      <c r="I64" s="265">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5" hidden="1">
      <c r="A65" s="43" t="s">
        <v>152</v>
      </c>
      <c r="B65" s="60" t="s">
        <v>153</v>
      </c>
      <c r="C65" s="60">
        <v>329</v>
      </c>
      <c r="D65" s="60" t="s">
        <v>70</v>
      </c>
      <c r="E65" s="60" t="s">
        <v>70</v>
      </c>
      <c r="F65" s="43" t="s">
        <v>175</v>
      </c>
      <c r="G65" s="43" t="s">
        <v>178</v>
      </c>
      <c r="H65" s="33">
        <v>0.5</v>
      </c>
      <c r="I65" s="267"/>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0" hidden="1">
      <c r="A66" s="43" t="s">
        <v>40</v>
      </c>
      <c r="B66" s="60" t="s">
        <v>41</v>
      </c>
      <c r="C66" s="60">
        <v>528</v>
      </c>
      <c r="D66" s="60" t="s">
        <v>70</v>
      </c>
      <c r="E66" s="60" t="s">
        <v>70</v>
      </c>
      <c r="F66" s="44" t="s">
        <v>721</v>
      </c>
      <c r="G66" s="44" t="s">
        <v>180</v>
      </c>
      <c r="H66" s="31">
        <v>0.2</v>
      </c>
      <c r="I66" s="246">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c r="A67" s="43" t="s">
        <v>40</v>
      </c>
      <c r="B67" s="60" t="s">
        <v>41</v>
      </c>
      <c r="C67" s="60">
        <v>528</v>
      </c>
      <c r="D67" s="60" t="s">
        <v>70</v>
      </c>
      <c r="E67" s="60" t="s">
        <v>70</v>
      </c>
      <c r="F67" s="44" t="s">
        <v>721</v>
      </c>
      <c r="G67" s="44" t="s">
        <v>185</v>
      </c>
      <c r="H67" s="31">
        <v>0.2</v>
      </c>
      <c r="I67" s="246"/>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0" hidden="1">
      <c r="A68" s="43" t="s">
        <v>40</v>
      </c>
      <c r="B68" s="60" t="s">
        <v>41</v>
      </c>
      <c r="C68" s="60">
        <v>528</v>
      </c>
      <c r="D68" s="60" t="s">
        <v>70</v>
      </c>
      <c r="E68" s="60" t="s">
        <v>70</v>
      </c>
      <c r="F68" s="44" t="s">
        <v>721</v>
      </c>
      <c r="G68" s="44" t="s">
        <v>187</v>
      </c>
      <c r="H68" s="31">
        <v>0.1</v>
      </c>
      <c r="I68" s="246"/>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c r="A69" s="43" t="s">
        <v>40</v>
      </c>
      <c r="B69" s="60" t="s">
        <v>41</v>
      </c>
      <c r="C69" s="60">
        <v>528</v>
      </c>
      <c r="D69" s="60" t="s">
        <v>70</v>
      </c>
      <c r="E69" s="60" t="s">
        <v>70</v>
      </c>
      <c r="F69" s="44" t="s">
        <v>721</v>
      </c>
      <c r="G69" s="44" t="s">
        <v>189</v>
      </c>
      <c r="H69" s="31">
        <v>0.2</v>
      </c>
      <c r="I69" s="246"/>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0" hidden="1">
      <c r="A70" s="43" t="s">
        <v>40</v>
      </c>
      <c r="B70" s="60" t="s">
        <v>41</v>
      </c>
      <c r="C70" s="60">
        <v>528</v>
      </c>
      <c r="D70" s="60" t="s">
        <v>70</v>
      </c>
      <c r="E70" s="60" t="s">
        <v>70</v>
      </c>
      <c r="F70" s="44" t="s">
        <v>721</v>
      </c>
      <c r="G70" s="44" t="s">
        <v>191</v>
      </c>
      <c r="H70" s="31">
        <v>0.1</v>
      </c>
      <c r="I70" s="246"/>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5" hidden="1">
      <c r="A71" s="43" t="s">
        <v>40</v>
      </c>
      <c r="B71" s="60" t="s">
        <v>41</v>
      </c>
      <c r="C71" s="60">
        <v>528</v>
      </c>
      <c r="D71" s="60" t="s">
        <v>70</v>
      </c>
      <c r="E71" s="60" t="s">
        <v>70</v>
      </c>
      <c r="F71" s="44" t="s">
        <v>721</v>
      </c>
      <c r="G71" s="44" t="s">
        <v>193</v>
      </c>
      <c r="H71" s="31">
        <v>0.1</v>
      </c>
      <c r="I71" s="246"/>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5" hidden="1">
      <c r="A72" s="43" t="s">
        <v>40</v>
      </c>
      <c r="B72" s="60" t="s">
        <v>41</v>
      </c>
      <c r="C72" s="60">
        <v>528</v>
      </c>
      <c r="D72" s="60" t="s">
        <v>70</v>
      </c>
      <c r="E72" s="60" t="s">
        <v>70</v>
      </c>
      <c r="F72" s="44" t="s">
        <v>721</v>
      </c>
      <c r="G72" s="44" t="s">
        <v>194</v>
      </c>
      <c r="H72" s="31">
        <v>0.1</v>
      </c>
      <c r="I72" s="246"/>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0" hidden="1">
      <c r="A73" s="43" t="s">
        <v>40</v>
      </c>
      <c r="B73" s="60" t="s">
        <v>41</v>
      </c>
      <c r="C73" s="60">
        <v>528</v>
      </c>
      <c r="D73" s="60">
        <v>1</v>
      </c>
      <c r="E73" s="60" t="s">
        <v>70</v>
      </c>
      <c r="F73" s="43" t="s">
        <v>196</v>
      </c>
      <c r="G73" s="43" t="s">
        <v>197</v>
      </c>
      <c r="H73" s="63">
        <v>0.5</v>
      </c>
      <c r="I73" s="250">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c r="A74" s="43" t="s">
        <v>40</v>
      </c>
      <c r="B74" s="60" t="s">
        <v>41</v>
      </c>
      <c r="C74" s="60">
        <v>528</v>
      </c>
      <c r="D74" s="60">
        <v>1</v>
      </c>
      <c r="E74" s="60" t="s">
        <v>70</v>
      </c>
      <c r="F74" s="43" t="s">
        <v>196</v>
      </c>
      <c r="G74" s="43" t="s">
        <v>201</v>
      </c>
      <c r="H74" s="63">
        <v>0.5</v>
      </c>
      <c r="I74" s="250"/>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5" hidden="1">
      <c r="A75" s="43" t="s">
        <v>40</v>
      </c>
      <c r="B75" s="60" t="s">
        <v>203</v>
      </c>
      <c r="C75" s="60">
        <v>424</v>
      </c>
      <c r="D75" s="60" t="s">
        <v>70</v>
      </c>
      <c r="E75" s="60" t="s">
        <v>70</v>
      </c>
      <c r="F75" s="44" t="s">
        <v>204</v>
      </c>
      <c r="G75" s="43" t="s">
        <v>205</v>
      </c>
      <c r="H75" s="63">
        <v>0.16669999999999999</v>
      </c>
      <c r="I75" s="250">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0" hidden="1">
      <c r="A76" s="43" t="s">
        <v>40</v>
      </c>
      <c r="B76" s="60" t="s">
        <v>203</v>
      </c>
      <c r="C76" s="60">
        <v>424</v>
      </c>
      <c r="D76" s="60" t="s">
        <v>70</v>
      </c>
      <c r="E76" s="60" t="s">
        <v>70</v>
      </c>
      <c r="F76" s="43" t="s">
        <v>204</v>
      </c>
      <c r="G76" s="43" t="s">
        <v>208</v>
      </c>
      <c r="H76" s="63">
        <v>0.1666</v>
      </c>
      <c r="I76" s="251"/>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0" hidden="1">
      <c r="A77" s="43" t="s">
        <v>40</v>
      </c>
      <c r="B77" s="60" t="s">
        <v>203</v>
      </c>
      <c r="C77" s="60">
        <v>424</v>
      </c>
      <c r="D77" s="60" t="s">
        <v>70</v>
      </c>
      <c r="E77" s="60" t="s">
        <v>70</v>
      </c>
      <c r="F77" s="43" t="s">
        <v>204</v>
      </c>
      <c r="G77" s="43" t="s">
        <v>747</v>
      </c>
      <c r="H77" s="63">
        <v>0.1666</v>
      </c>
      <c r="I77" s="251"/>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5" hidden="1">
      <c r="A78" s="43" t="s">
        <v>40</v>
      </c>
      <c r="B78" s="60" t="s">
        <v>203</v>
      </c>
      <c r="C78" s="60">
        <v>424</v>
      </c>
      <c r="D78" s="60" t="s">
        <v>70</v>
      </c>
      <c r="E78" s="60" t="s">
        <v>70</v>
      </c>
      <c r="F78" s="43" t="s">
        <v>204</v>
      </c>
      <c r="G78" s="43" t="s">
        <v>211</v>
      </c>
      <c r="H78" s="63">
        <v>0.16669999999999999</v>
      </c>
      <c r="I78" s="251"/>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0" hidden="1">
      <c r="A79" s="43" t="s">
        <v>40</v>
      </c>
      <c r="B79" s="60" t="s">
        <v>203</v>
      </c>
      <c r="C79" s="60">
        <v>424</v>
      </c>
      <c r="D79" s="60" t="s">
        <v>70</v>
      </c>
      <c r="E79" s="60" t="s">
        <v>70</v>
      </c>
      <c r="F79" s="43" t="s">
        <v>204</v>
      </c>
      <c r="G79" s="43" t="s">
        <v>213</v>
      </c>
      <c r="H79" s="63">
        <v>0.16669999999999999</v>
      </c>
      <c r="I79" s="251"/>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90" hidden="1">
      <c r="A80" s="43" t="s">
        <v>40</v>
      </c>
      <c r="B80" s="60" t="s">
        <v>203</v>
      </c>
      <c r="C80" s="60">
        <v>424</v>
      </c>
      <c r="D80" s="60" t="s">
        <v>70</v>
      </c>
      <c r="E80" s="60" t="s">
        <v>70</v>
      </c>
      <c r="F80" s="43" t="s">
        <v>204</v>
      </c>
      <c r="G80" s="43" t="s">
        <v>215</v>
      </c>
      <c r="H80" s="63">
        <v>0.16669999999999999</v>
      </c>
      <c r="I80" s="251"/>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c r="A81" s="43" t="s">
        <v>217</v>
      </c>
      <c r="B81" s="60" t="s">
        <v>218</v>
      </c>
      <c r="C81" s="60">
        <v>27</v>
      </c>
      <c r="D81" s="261">
        <v>0.2</v>
      </c>
      <c r="E81" s="264">
        <v>175000000</v>
      </c>
      <c r="F81" s="43" t="s">
        <v>656</v>
      </c>
      <c r="G81" s="43" t="s">
        <v>219</v>
      </c>
      <c r="H81" s="63">
        <v>0.18</v>
      </c>
      <c r="I81" s="250">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35" hidden="1">
      <c r="A82" s="43" t="s">
        <v>217</v>
      </c>
      <c r="B82" s="60" t="s">
        <v>218</v>
      </c>
      <c r="C82" s="60">
        <v>27</v>
      </c>
      <c r="D82" s="262"/>
      <c r="E82" s="256"/>
      <c r="F82" s="43" t="s">
        <v>656</v>
      </c>
      <c r="G82" s="43" t="s">
        <v>224</v>
      </c>
      <c r="H82" s="63">
        <v>0.18</v>
      </c>
      <c r="I82" s="250"/>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5" hidden="1">
      <c r="A83" s="43" t="s">
        <v>217</v>
      </c>
      <c r="B83" s="60" t="s">
        <v>218</v>
      </c>
      <c r="C83" s="60">
        <v>27</v>
      </c>
      <c r="D83" s="262"/>
      <c r="E83" s="256"/>
      <c r="F83" s="43" t="s">
        <v>656</v>
      </c>
      <c r="G83" s="43" t="s">
        <v>226</v>
      </c>
      <c r="H83" s="63">
        <v>0.18</v>
      </c>
      <c r="I83" s="250"/>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5" hidden="1">
      <c r="A84" s="43" t="s">
        <v>217</v>
      </c>
      <c r="B84" s="60" t="s">
        <v>218</v>
      </c>
      <c r="C84" s="60">
        <v>27</v>
      </c>
      <c r="D84" s="262"/>
      <c r="E84" s="256"/>
      <c r="F84" s="43" t="s">
        <v>656</v>
      </c>
      <c r="G84" s="43" t="s">
        <v>228</v>
      </c>
      <c r="H84" s="63">
        <v>0.18</v>
      </c>
      <c r="I84" s="250"/>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90" hidden="1">
      <c r="A85" s="43" t="s">
        <v>217</v>
      </c>
      <c r="B85" s="60" t="s">
        <v>218</v>
      </c>
      <c r="C85" s="60">
        <v>27</v>
      </c>
      <c r="D85" s="262"/>
      <c r="E85" s="256"/>
      <c r="F85" s="43" t="s">
        <v>656</v>
      </c>
      <c r="G85" s="43" t="s">
        <v>229</v>
      </c>
      <c r="H85" s="63">
        <v>0.18</v>
      </c>
      <c r="I85" s="250"/>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5" hidden="1">
      <c r="A86" s="43" t="s">
        <v>217</v>
      </c>
      <c r="B86" s="60" t="s">
        <v>218</v>
      </c>
      <c r="C86" s="60">
        <v>27</v>
      </c>
      <c r="D86" s="263"/>
      <c r="E86" s="257"/>
      <c r="F86" s="43" t="s">
        <v>656</v>
      </c>
      <c r="G86" s="43" t="s">
        <v>231</v>
      </c>
      <c r="H86" s="63">
        <v>0.1</v>
      </c>
      <c r="I86" s="250"/>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5" hidden="1">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5" hidden="1">
      <c r="A88" s="43" t="s">
        <v>152</v>
      </c>
      <c r="B88" s="60" t="s">
        <v>153</v>
      </c>
      <c r="C88" s="60">
        <v>325</v>
      </c>
      <c r="D88" s="247">
        <v>50</v>
      </c>
      <c r="E88" s="252">
        <v>450125201</v>
      </c>
      <c r="F88" s="44" t="s">
        <v>236</v>
      </c>
      <c r="G88" s="44" t="s">
        <v>237</v>
      </c>
      <c r="H88" s="31">
        <v>0.2</v>
      </c>
      <c r="I88" s="246">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c r="A89" s="43" t="s">
        <v>152</v>
      </c>
      <c r="B89" s="60" t="s">
        <v>153</v>
      </c>
      <c r="C89" s="60">
        <v>325</v>
      </c>
      <c r="D89" s="248"/>
      <c r="E89" s="253"/>
      <c r="F89" s="44" t="s">
        <v>236</v>
      </c>
      <c r="G89" s="44" t="s">
        <v>242</v>
      </c>
      <c r="H89" s="31">
        <v>0.1</v>
      </c>
      <c r="I89" s="246"/>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5" hidden="1">
      <c r="A90" s="43" t="s">
        <v>152</v>
      </c>
      <c r="B90" s="60" t="s">
        <v>153</v>
      </c>
      <c r="C90" s="60">
        <v>325</v>
      </c>
      <c r="D90" s="248"/>
      <c r="E90" s="253"/>
      <c r="F90" s="44" t="s">
        <v>236</v>
      </c>
      <c r="G90" s="44" t="s">
        <v>244</v>
      </c>
      <c r="H90" s="31">
        <v>0.05</v>
      </c>
      <c r="I90" s="246"/>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5" hidden="1">
      <c r="A91" s="43" t="s">
        <v>152</v>
      </c>
      <c r="B91" s="60" t="s">
        <v>153</v>
      </c>
      <c r="C91" s="60">
        <v>325</v>
      </c>
      <c r="D91" s="248"/>
      <c r="E91" s="253"/>
      <c r="F91" s="44" t="s">
        <v>236</v>
      </c>
      <c r="G91" s="44" t="s">
        <v>246</v>
      </c>
      <c r="H91" s="31">
        <v>0.05</v>
      </c>
      <c r="I91" s="246"/>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5" hidden="1">
      <c r="A92" s="43" t="s">
        <v>152</v>
      </c>
      <c r="B92" s="60" t="s">
        <v>153</v>
      </c>
      <c r="C92" s="60">
        <v>325</v>
      </c>
      <c r="D92" s="248"/>
      <c r="E92" s="253"/>
      <c r="F92" s="44" t="s">
        <v>236</v>
      </c>
      <c r="G92" s="44" t="s">
        <v>248</v>
      </c>
      <c r="H92" s="31">
        <v>0.1</v>
      </c>
      <c r="I92" s="246"/>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5" hidden="1">
      <c r="A93" s="43" t="s">
        <v>152</v>
      </c>
      <c r="B93" s="60" t="s">
        <v>153</v>
      </c>
      <c r="C93" s="60">
        <v>325</v>
      </c>
      <c r="D93" s="248"/>
      <c r="E93" s="253"/>
      <c r="F93" s="44" t="s">
        <v>236</v>
      </c>
      <c r="G93" s="44" t="s">
        <v>250</v>
      </c>
      <c r="H93" s="31">
        <v>0.4</v>
      </c>
      <c r="I93" s="246"/>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5" hidden="1">
      <c r="A94" s="43" t="s">
        <v>152</v>
      </c>
      <c r="B94" s="60" t="s">
        <v>153</v>
      </c>
      <c r="C94" s="60">
        <v>325</v>
      </c>
      <c r="D94" s="249"/>
      <c r="E94" s="253"/>
      <c r="F94" s="44" t="s">
        <v>236</v>
      </c>
      <c r="G94" s="44" t="s">
        <v>252</v>
      </c>
      <c r="H94" s="31">
        <v>0.1</v>
      </c>
      <c r="I94" s="246"/>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5" hidden="1">
      <c r="A95" s="43" t="s">
        <v>152</v>
      </c>
      <c r="B95" s="60" t="s">
        <v>153</v>
      </c>
      <c r="C95" s="60">
        <v>328</v>
      </c>
      <c r="D95" s="247">
        <v>30</v>
      </c>
      <c r="E95" s="253"/>
      <c r="F95" s="44" t="s">
        <v>254</v>
      </c>
      <c r="G95" s="44" t="s">
        <v>255</v>
      </c>
      <c r="H95" s="31">
        <v>0.2</v>
      </c>
      <c r="I95" s="250">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5" hidden="1">
      <c r="A96" s="43" t="s">
        <v>152</v>
      </c>
      <c r="B96" s="60" t="s">
        <v>153</v>
      </c>
      <c r="C96" s="60">
        <v>328</v>
      </c>
      <c r="D96" s="248"/>
      <c r="E96" s="253"/>
      <c r="F96" s="44" t="s">
        <v>254</v>
      </c>
      <c r="G96" s="44" t="s">
        <v>257</v>
      </c>
      <c r="H96" s="31">
        <v>0.05</v>
      </c>
      <c r="I96" s="251"/>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5" hidden="1">
      <c r="A97" s="43" t="s">
        <v>152</v>
      </c>
      <c r="B97" s="60" t="s">
        <v>153</v>
      </c>
      <c r="C97" s="60">
        <v>328</v>
      </c>
      <c r="D97" s="248"/>
      <c r="E97" s="253"/>
      <c r="F97" s="44" t="s">
        <v>254</v>
      </c>
      <c r="G97" s="44" t="s">
        <v>259</v>
      </c>
      <c r="H97" s="31">
        <v>0.4</v>
      </c>
      <c r="I97" s="251"/>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5" hidden="1">
      <c r="A98" s="43" t="s">
        <v>152</v>
      </c>
      <c r="B98" s="60" t="s">
        <v>153</v>
      </c>
      <c r="C98" s="60">
        <v>328</v>
      </c>
      <c r="D98" s="248"/>
      <c r="E98" s="253"/>
      <c r="F98" s="44" t="s">
        <v>254</v>
      </c>
      <c r="G98" s="44" t="s">
        <v>261</v>
      </c>
      <c r="H98" s="31">
        <v>0.3</v>
      </c>
      <c r="I98" s="251"/>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5" hidden="1">
      <c r="A99" s="43" t="s">
        <v>152</v>
      </c>
      <c r="B99" s="60" t="s">
        <v>153</v>
      </c>
      <c r="C99" s="60">
        <v>328</v>
      </c>
      <c r="D99" s="249"/>
      <c r="E99" s="254"/>
      <c r="F99" s="44" t="s">
        <v>254</v>
      </c>
      <c r="G99" s="44" t="s">
        <v>263</v>
      </c>
      <c r="H99" s="31">
        <v>0.05</v>
      </c>
      <c r="I99" s="251"/>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5" hidden="1">
      <c r="A100" s="43" t="s">
        <v>152</v>
      </c>
      <c r="B100" s="60" t="s">
        <v>153</v>
      </c>
      <c r="C100" s="60">
        <v>326</v>
      </c>
      <c r="D100" s="60" t="s">
        <v>70</v>
      </c>
      <c r="E100" s="60" t="s">
        <v>70</v>
      </c>
      <c r="F100" s="44" t="s">
        <v>265</v>
      </c>
      <c r="G100" s="44" t="s">
        <v>266</v>
      </c>
      <c r="H100" s="31">
        <v>0.11</v>
      </c>
      <c r="I100" s="250">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5" hidden="1">
      <c r="A101" s="43" t="s">
        <v>152</v>
      </c>
      <c r="B101" s="60" t="s">
        <v>153</v>
      </c>
      <c r="C101" s="60">
        <v>326</v>
      </c>
      <c r="D101" s="60" t="s">
        <v>70</v>
      </c>
      <c r="E101" s="60" t="s">
        <v>70</v>
      </c>
      <c r="F101" s="44" t="s">
        <v>265</v>
      </c>
      <c r="G101" s="44" t="s">
        <v>268</v>
      </c>
      <c r="H101" s="31">
        <v>0.11</v>
      </c>
      <c r="I101" s="251"/>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5" hidden="1">
      <c r="A102" s="43" t="s">
        <v>152</v>
      </c>
      <c r="B102" s="60" t="s">
        <v>153</v>
      </c>
      <c r="C102" s="60">
        <v>326</v>
      </c>
      <c r="D102" s="60" t="s">
        <v>70</v>
      </c>
      <c r="E102" s="60" t="s">
        <v>70</v>
      </c>
      <c r="F102" s="44" t="s">
        <v>265</v>
      </c>
      <c r="G102" s="44" t="s">
        <v>270</v>
      </c>
      <c r="H102" s="31">
        <v>0.11</v>
      </c>
      <c r="I102" s="251"/>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5" hidden="1">
      <c r="A103" s="43" t="s">
        <v>152</v>
      </c>
      <c r="B103" s="60" t="s">
        <v>153</v>
      </c>
      <c r="C103" s="60">
        <v>326</v>
      </c>
      <c r="D103" s="60" t="s">
        <v>70</v>
      </c>
      <c r="E103" s="60" t="s">
        <v>70</v>
      </c>
      <c r="F103" s="44" t="s">
        <v>265</v>
      </c>
      <c r="G103" s="44" t="s">
        <v>272</v>
      </c>
      <c r="H103" s="31">
        <v>0.12</v>
      </c>
      <c r="I103" s="251"/>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5" hidden="1">
      <c r="A104" s="43" t="s">
        <v>152</v>
      </c>
      <c r="B104" s="60" t="s">
        <v>153</v>
      </c>
      <c r="C104" s="60">
        <v>326</v>
      </c>
      <c r="D104" s="60" t="s">
        <v>70</v>
      </c>
      <c r="E104" s="60" t="s">
        <v>70</v>
      </c>
      <c r="F104" s="44" t="s">
        <v>265</v>
      </c>
      <c r="G104" s="44" t="s">
        <v>274</v>
      </c>
      <c r="H104" s="31">
        <v>0.11</v>
      </c>
      <c r="I104" s="251"/>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0" hidden="1">
      <c r="A105" s="43" t="s">
        <v>152</v>
      </c>
      <c r="B105" s="60" t="s">
        <v>153</v>
      </c>
      <c r="C105" s="60">
        <v>326</v>
      </c>
      <c r="D105" s="60" t="s">
        <v>70</v>
      </c>
      <c r="E105" s="60" t="s">
        <v>70</v>
      </c>
      <c r="F105" s="44" t="s">
        <v>265</v>
      </c>
      <c r="G105" s="44" t="s">
        <v>276</v>
      </c>
      <c r="H105" s="31">
        <v>0.11</v>
      </c>
      <c r="I105" s="251"/>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5" hidden="1">
      <c r="A106" s="43" t="s">
        <v>152</v>
      </c>
      <c r="B106" s="60" t="s">
        <v>153</v>
      </c>
      <c r="C106" s="60">
        <v>326</v>
      </c>
      <c r="D106" s="60" t="s">
        <v>70</v>
      </c>
      <c r="E106" s="60" t="s">
        <v>70</v>
      </c>
      <c r="F106" s="44" t="s">
        <v>265</v>
      </c>
      <c r="G106" s="44" t="s">
        <v>278</v>
      </c>
      <c r="H106" s="31">
        <v>0.11</v>
      </c>
      <c r="I106" s="251"/>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0" hidden="1">
      <c r="A107" s="43" t="s">
        <v>152</v>
      </c>
      <c r="B107" s="60" t="s">
        <v>153</v>
      </c>
      <c r="C107" s="60">
        <v>326</v>
      </c>
      <c r="D107" s="60" t="s">
        <v>70</v>
      </c>
      <c r="E107" s="60" t="s">
        <v>70</v>
      </c>
      <c r="F107" s="44" t="s">
        <v>265</v>
      </c>
      <c r="G107" s="44" t="s">
        <v>280</v>
      </c>
      <c r="H107" s="31">
        <v>0.11</v>
      </c>
      <c r="I107" s="251"/>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5" hidden="1">
      <c r="A108" s="43" t="s">
        <v>152</v>
      </c>
      <c r="B108" s="60" t="s">
        <v>153</v>
      </c>
      <c r="C108" s="60">
        <v>326</v>
      </c>
      <c r="D108" s="60" t="s">
        <v>70</v>
      </c>
      <c r="E108" s="60" t="s">
        <v>70</v>
      </c>
      <c r="F108" s="44" t="s">
        <v>265</v>
      </c>
      <c r="G108" s="44" t="s">
        <v>282</v>
      </c>
      <c r="H108" s="31">
        <v>0.11</v>
      </c>
      <c r="I108" s="251"/>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5" hidden="1">
      <c r="A109" s="43" t="s">
        <v>152</v>
      </c>
      <c r="B109" s="60" t="s">
        <v>153</v>
      </c>
      <c r="C109" s="60">
        <v>326</v>
      </c>
      <c r="D109" s="68">
        <v>1</v>
      </c>
      <c r="E109" s="258">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0" hidden="1">
      <c r="A110" s="43" t="s">
        <v>152</v>
      </c>
      <c r="B110" s="60" t="s">
        <v>153</v>
      </c>
      <c r="C110" s="60">
        <v>326</v>
      </c>
      <c r="D110" s="68">
        <v>17</v>
      </c>
      <c r="E110" s="258"/>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c r="A111" s="43" t="s">
        <v>40</v>
      </c>
      <c r="B111" s="60" t="s">
        <v>290</v>
      </c>
      <c r="C111" s="60">
        <v>550</v>
      </c>
      <c r="D111" s="259">
        <v>1</v>
      </c>
      <c r="E111" s="260">
        <v>241217000</v>
      </c>
      <c r="F111" s="44" t="s">
        <v>291</v>
      </c>
      <c r="G111" s="44" t="s">
        <v>292</v>
      </c>
      <c r="H111" s="63">
        <v>0.15</v>
      </c>
      <c r="I111" s="250">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c r="A112" s="43" t="s">
        <v>40</v>
      </c>
      <c r="B112" s="60" t="s">
        <v>290</v>
      </c>
      <c r="C112" s="60">
        <v>550</v>
      </c>
      <c r="D112" s="259"/>
      <c r="E112" s="260"/>
      <c r="F112" s="44" t="s">
        <v>291</v>
      </c>
      <c r="G112" s="44" t="s">
        <v>750</v>
      </c>
      <c r="H112" s="33">
        <v>0.45</v>
      </c>
      <c r="I112" s="250"/>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c r="A113" s="43" t="s">
        <v>40</v>
      </c>
      <c r="B113" s="60" t="s">
        <v>290</v>
      </c>
      <c r="C113" s="60">
        <v>550</v>
      </c>
      <c r="D113" s="259"/>
      <c r="E113" s="260"/>
      <c r="F113" s="44" t="s">
        <v>291</v>
      </c>
      <c r="G113" s="44" t="s">
        <v>295</v>
      </c>
      <c r="H113" s="33">
        <v>0.2</v>
      </c>
      <c r="I113" s="250"/>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5" hidden="1">
      <c r="A114" s="43" t="s">
        <v>40</v>
      </c>
      <c r="B114" s="60" t="s">
        <v>290</v>
      </c>
      <c r="C114" s="60">
        <v>550</v>
      </c>
      <c r="D114" s="259"/>
      <c r="E114" s="260"/>
      <c r="F114" s="44" t="s">
        <v>291</v>
      </c>
      <c r="G114" s="44" t="s">
        <v>297</v>
      </c>
      <c r="H114" s="33">
        <v>0.2</v>
      </c>
      <c r="I114" s="250"/>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20.75" hidden="1">
      <c r="A116" s="43" t="s">
        <v>152</v>
      </c>
      <c r="B116" s="60" t="s">
        <v>153</v>
      </c>
      <c r="C116" s="60">
        <v>329</v>
      </c>
      <c r="D116" s="247">
        <v>1</v>
      </c>
      <c r="E116" s="255">
        <v>1231006490</v>
      </c>
      <c r="F116" s="44" t="s">
        <v>301</v>
      </c>
      <c r="G116" s="44" t="s">
        <v>302</v>
      </c>
      <c r="H116" s="63">
        <v>0.3</v>
      </c>
      <c r="I116" s="246">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20.75" hidden="1">
      <c r="A117" s="43" t="s">
        <v>152</v>
      </c>
      <c r="B117" s="60" t="s">
        <v>153</v>
      </c>
      <c r="C117" s="60">
        <v>329</v>
      </c>
      <c r="D117" s="248"/>
      <c r="E117" s="256"/>
      <c r="F117" s="44" t="s">
        <v>301</v>
      </c>
      <c r="G117" s="71" t="s">
        <v>657</v>
      </c>
      <c r="H117" s="63">
        <v>0.3</v>
      </c>
      <c r="I117" s="246"/>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35" hidden="1">
      <c r="A118" s="43" t="s">
        <v>152</v>
      </c>
      <c r="B118" s="60" t="s">
        <v>153</v>
      </c>
      <c r="C118" s="60">
        <v>329</v>
      </c>
      <c r="D118" s="249"/>
      <c r="E118" s="257"/>
      <c r="F118" s="44" t="s">
        <v>301</v>
      </c>
      <c r="G118" s="44" t="s">
        <v>304</v>
      </c>
      <c r="H118" s="63">
        <v>0.4</v>
      </c>
      <c r="I118" s="246"/>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52.25" hidden="1">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52.25" hidden="1">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52.25" hidden="1">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52.25" hidden="1">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20.75" hidden="1">
      <c r="A123" s="43" t="s">
        <v>152</v>
      </c>
      <c r="B123" s="60" t="s">
        <v>153</v>
      </c>
      <c r="C123" s="60">
        <v>329</v>
      </c>
      <c r="D123" s="251">
        <v>1</v>
      </c>
      <c r="E123" s="60" t="s">
        <v>70</v>
      </c>
      <c r="F123" s="44" t="s">
        <v>301</v>
      </c>
      <c r="G123" s="44" t="s">
        <v>722</v>
      </c>
      <c r="H123" s="63">
        <v>0.6</v>
      </c>
      <c r="I123" s="246">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20.75" hidden="1">
      <c r="A124" s="43" t="s">
        <v>152</v>
      </c>
      <c r="B124" s="60" t="s">
        <v>153</v>
      </c>
      <c r="C124" s="60">
        <v>329</v>
      </c>
      <c r="D124" s="251"/>
      <c r="E124" s="60" t="s">
        <v>70</v>
      </c>
      <c r="F124" s="44" t="s">
        <v>301</v>
      </c>
      <c r="G124" s="44" t="s">
        <v>317</v>
      </c>
      <c r="H124" s="33">
        <v>0.2</v>
      </c>
      <c r="I124" s="24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20.75" hidden="1">
      <c r="A125" s="43" t="s">
        <v>152</v>
      </c>
      <c r="B125" s="60" t="s">
        <v>153</v>
      </c>
      <c r="C125" s="60">
        <v>329</v>
      </c>
      <c r="D125" s="251"/>
      <c r="E125" s="60" t="s">
        <v>70</v>
      </c>
      <c r="F125" s="44" t="s">
        <v>301</v>
      </c>
      <c r="G125" s="44" t="s">
        <v>752</v>
      </c>
      <c r="H125" s="33">
        <v>0.2</v>
      </c>
      <c r="I125" s="246"/>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c r="A126" s="43" t="s">
        <v>152</v>
      </c>
      <c r="B126" s="60" t="s">
        <v>153</v>
      </c>
      <c r="C126" s="60">
        <v>329</v>
      </c>
      <c r="D126" s="60" t="s">
        <v>70</v>
      </c>
      <c r="E126" s="60" t="s">
        <v>70</v>
      </c>
      <c r="F126" s="44" t="s">
        <v>320</v>
      </c>
      <c r="G126" s="50" t="s">
        <v>321</v>
      </c>
      <c r="H126" s="33">
        <v>0.1</v>
      </c>
      <c r="I126" s="265">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c r="A127" s="72" t="s">
        <v>152</v>
      </c>
      <c r="B127" s="60" t="s">
        <v>153</v>
      </c>
      <c r="C127" s="60">
        <v>329</v>
      </c>
      <c r="D127" s="60" t="s">
        <v>70</v>
      </c>
      <c r="E127" s="60" t="s">
        <v>70</v>
      </c>
      <c r="F127" s="44" t="s">
        <v>320</v>
      </c>
      <c r="G127" s="50" t="s">
        <v>323</v>
      </c>
      <c r="H127" s="33">
        <v>0.1</v>
      </c>
      <c r="I127" s="266"/>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c r="A128" s="72" t="s">
        <v>152</v>
      </c>
      <c r="B128" s="60" t="s">
        <v>153</v>
      </c>
      <c r="C128" s="60">
        <v>329</v>
      </c>
      <c r="D128" s="60" t="s">
        <v>70</v>
      </c>
      <c r="E128" s="60" t="s">
        <v>70</v>
      </c>
      <c r="F128" s="44" t="s">
        <v>320</v>
      </c>
      <c r="G128" s="50" t="s">
        <v>325</v>
      </c>
      <c r="H128" s="33">
        <v>0.1</v>
      </c>
      <c r="I128" s="266"/>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c r="A129" s="72" t="s">
        <v>152</v>
      </c>
      <c r="B129" s="60" t="s">
        <v>153</v>
      </c>
      <c r="C129" s="60">
        <v>329</v>
      </c>
      <c r="D129" s="60" t="s">
        <v>70</v>
      </c>
      <c r="E129" s="60" t="s">
        <v>70</v>
      </c>
      <c r="F129" s="44" t="s">
        <v>320</v>
      </c>
      <c r="G129" s="50" t="s">
        <v>327</v>
      </c>
      <c r="H129" s="33">
        <v>0.1</v>
      </c>
      <c r="I129" s="266"/>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c r="A130" s="72" t="s">
        <v>152</v>
      </c>
      <c r="B130" s="60" t="s">
        <v>153</v>
      </c>
      <c r="C130" s="60">
        <v>329</v>
      </c>
      <c r="D130" s="60" t="s">
        <v>70</v>
      </c>
      <c r="E130" s="60" t="s">
        <v>70</v>
      </c>
      <c r="F130" s="44" t="s">
        <v>320</v>
      </c>
      <c r="G130" s="50" t="s">
        <v>329</v>
      </c>
      <c r="H130" s="33">
        <v>0.1</v>
      </c>
      <c r="I130" s="266"/>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c r="A131" s="72" t="s">
        <v>152</v>
      </c>
      <c r="B131" s="60" t="s">
        <v>153</v>
      </c>
      <c r="C131" s="60">
        <v>329</v>
      </c>
      <c r="D131" s="60" t="s">
        <v>70</v>
      </c>
      <c r="E131" s="60" t="s">
        <v>70</v>
      </c>
      <c r="F131" s="44" t="s">
        <v>320</v>
      </c>
      <c r="G131" s="44" t="s">
        <v>331</v>
      </c>
      <c r="H131" s="33">
        <v>0.1</v>
      </c>
      <c r="I131" s="266"/>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c r="A132" s="72" t="s">
        <v>152</v>
      </c>
      <c r="B132" s="60" t="s">
        <v>153</v>
      </c>
      <c r="C132" s="60">
        <v>329</v>
      </c>
      <c r="D132" s="60" t="s">
        <v>70</v>
      </c>
      <c r="E132" s="60" t="s">
        <v>70</v>
      </c>
      <c r="F132" s="44" t="s">
        <v>320</v>
      </c>
      <c r="G132" s="50" t="s">
        <v>333</v>
      </c>
      <c r="H132" s="33">
        <v>0.2</v>
      </c>
      <c r="I132" s="266"/>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c r="A133" s="72" t="s">
        <v>152</v>
      </c>
      <c r="B133" s="60" t="s">
        <v>153</v>
      </c>
      <c r="C133" s="60">
        <v>329</v>
      </c>
      <c r="D133" s="60" t="s">
        <v>70</v>
      </c>
      <c r="E133" s="60" t="s">
        <v>70</v>
      </c>
      <c r="F133" s="44" t="s">
        <v>320</v>
      </c>
      <c r="G133" s="50" t="s">
        <v>335</v>
      </c>
      <c r="H133" s="33">
        <v>0.2</v>
      </c>
      <c r="I133" s="267"/>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c r="A134" s="43" t="s">
        <v>40</v>
      </c>
      <c r="B134" s="60" t="s">
        <v>203</v>
      </c>
      <c r="C134" s="60">
        <v>415</v>
      </c>
      <c r="D134" s="60" t="s">
        <v>70</v>
      </c>
      <c r="E134" s="60" t="s">
        <v>70</v>
      </c>
      <c r="F134" s="44" t="s">
        <v>337</v>
      </c>
      <c r="G134" s="44" t="s">
        <v>338</v>
      </c>
      <c r="H134" s="33">
        <v>0.5</v>
      </c>
      <c r="I134" s="246">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c r="A135" s="43" t="s">
        <v>40</v>
      </c>
      <c r="B135" s="60" t="s">
        <v>203</v>
      </c>
      <c r="C135" s="60">
        <v>415</v>
      </c>
      <c r="D135" s="60" t="s">
        <v>70</v>
      </c>
      <c r="E135" s="60" t="s">
        <v>70</v>
      </c>
      <c r="F135" s="44" t="s">
        <v>337</v>
      </c>
      <c r="G135" s="44" t="s">
        <v>340</v>
      </c>
      <c r="H135" s="33">
        <v>0.5</v>
      </c>
      <c r="I135" s="246"/>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37.25" hidden="1">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71.25" hidden="1">
      <c r="A138" s="82" t="s">
        <v>152</v>
      </c>
      <c r="B138" s="75" t="s">
        <v>153</v>
      </c>
      <c r="C138" s="90">
        <v>329</v>
      </c>
      <c r="D138" s="298">
        <v>105</v>
      </c>
      <c r="E138" s="339">
        <v>1092564000</v>
      </c>
      <c r="F138" s="70" t="s">
        <v>404</v>
      </c>
      <c r="G138" s="70" t="s">
        <v>410</v>
      </c>
      <c r="H138" s="92">
        <v>0.25</v>
      </c>
      <c r="I138" s="292">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c r="A139" s="82" t="s">
        <v>152</v>
      </c>
      <c r="B139" s="75" t="s">
        <v>153</v>
      </c>
      <c r="C139" s="90">
        <v>329</v>
      </c>
      <c r="D139" s="299"/>
      <c r="E139" s="340"/>
      <c r="F139" s="70" t="s">
        <v>404</v>
      </c>
      <c r="G139" s="70" t="s">
        <v>412</v>
      </c>
      <c r="H139" s="92">
        <v>0.1</v>
      </c>
      <c r="I139" s="299"/>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99.75" hidden="1">
      <c r="A140" s="82" t="s">
        <v>152</v>
      </c>
      <c r="B140" s="75" t="s">
        <v>153</v>
      </c>
      <c r="C140" s="90">
        <v>329</v>
      </c>
      <c r="D140" s="299"/>
      <c r="E140" s="340"/>
      <c r="F140" s="70" t="s">
        <v>404</v>
      </c>
      <c r="G140" s="70" t="s">
        <v>415</v>
      </c>
      <c r="H140" s="92">
        <v>0.2</v>
      </c>
      <c r="I140" s="299"/>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4.099999999999994" hidden="1" customHeight="1">
      <c r="A141" s="82" t="s">
        <v>152</v>
      </c>
      <c r="B141" s="75" t="s">
        <v>153</v>
      </c>
      <c r="C141" s="90">
        <v>329</v>
      </c>
      <c r="D141" s="299"/>
      <c r="E141" s="340"/>
      <c r="F141" s="70" t="s">
        <v>404</v>
      </c>
      <c r="G141" s="70" t="s">
        <v>418</v>
      </c>
      <c r="H141" s="92">
        <v>0.15</v>
      </c>
      <c r="I141" s="299"/>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5.5" hidden="1">
      <c r="A142" s="82" t="s">
        <v>152</v>
      </c>
      <c r="B142" s="75" t="s">
        <v>153</v>
      </c>
      <c r="C142" s="90">
        <v>329</v>
      </c>
      <c r="D142" s="299"/>
      <c r="E142" s="340"/>
      <c r="F142" s="70" t="s">
        <v>404</v>
      </c>
      <c r="G142" s="70" t="s">
        <v>407</v>
      </c>
      <c r="H142" s="292">
        <v>0.25</v>
      </c>
      <c r="I142" s="299"/>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5.5" hidden="1">
      <c r="A143" s="82" t="s">
        <v>152</v>
      </c>
      <c r="B143" s="75" t="s">
        <v>153</v>
      </c>
      <c r="C143" s="90">
        <v>329</v>
      </c>
      <c r="D143" s="299"/>
      <c r="E143" s="340"/>
      <c r="F143" s="70" t="s">
        <v>404</v>
      </c>
      <c r="G143" s="70" t="s">
        <v>420</v>
      </c>
      <c r="H143" s="293"/>
      <c r="I143" s="299"/>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71.25" hidden="1">
      <c r="A144" s="82" t="s">
        <v>152</v>
      </c>
      <c r="B144" s="75" t="s">
        <v>153</v>
      </c>
      <c r="C144" s="90">
        <v>329</v>
      </c>
      <c r="D144" s="299"/>
      <c r="E144" s="340"/>
      <c r="F144" s="70" t="s">
        <v>404</v>
      </c>
      <c r="G144" s="70" t="s">
        <v>742</v>
      </c>
      <c r="H144" s="292">
        <v>0.05</v>
      </c>
      <c r="I144" s="299"/>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71.25" hidden="1">
      <c r="A145" s="82" t="s">
        <v>152</v>
      </c>
      <c r="B145" s="75" t="s">
        <v>153</v>
      </c>
      <c r="C145" s="90">
        <v>329</v>
      </c>
      <c r="D145" s="299"/>
      <c r="E145" s="340"/>
      <c r="F145" s="70" t="s">
        <v>404</v>
      </c>
      <c r="G145" s="70" t="s">
        <v>743</v>
      </c>
      <c r="H145" s="294"/>
      <c r="I145" s="299"/>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71.25" hidden="1">
      <c r="A146" s="82" t="s">
        <v>152</v>
      </c>
      <c r="B146" s="75" t="s">
        <v>153</v>
      </c>
      <c r="C146" s="90">
        <v>329</v>
      </c>
      <c r="D146" s="300"/>
      <c r="E146" s="341"/>
      <c r="F146" s="70" t="s">
        <v>404</v>
      </c>
      <c r="G146" s="70" t="s">
        <v>422</v>
      </c>
      <c r="H146" s="293"/>
      <c r="I146" s="300"/>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71.25" hidden="1">
      <c r="A147" s="82" t="s">
        <v>152</v>
      </c>
      <c r="B147" s="75" t="s">
        <v>153</v>
      </c>
      <c r="C147" s="90">
        <v>329</v>
      </c>
      <c r="D147" s="91" t="s">
        <v>70</v>
      </c>
      <c r="E147" s="91" t="s">
        <v>70</v>
      </c>
      <c r="F147" s="70" t="s">
        <v>399</v>
      </c>
      <c r="G147" s="70" t="s">
        <v>400</v>
      </c>
      <c r="H147" s="92">
        <v>0.1</v>
      </c>
      <c r="I147" s="292">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71.25" hidden="1">
      <c r="A148" s="82" t="s">
        <v>152</v>
      </c>
      <c r="B148" s="75" t="s">
        <v>153</v>
      </c>
      <c r="C148" s="90">
        <v>329</v>
      </c>
      <c r="D148" s="91" t="s">
        <v>70</v>
      </c>
      <c r="E148" s="91" t="s">
        <v>70</v>
      </c>
      <c r="F148" s="70" t="s">
        <v>399</v>
      </c>
      <c r="G148" s="99" t="s">
        <v>414</v>
      </c>
      <c r="H148" s="92">
        <v>0.1</v>
      </c>
      <c r="I148" s="299"/>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71.25" hidden="1">
      <c r="A149" s="82" t="s">
        <v>152</v>
      </c>
      <c r="B149" s="75" t="s">
        <v>153</v>
      </c>
      <c r="C149" s="90">
        <v>330</v>
      </c>
      <c r="D149" s="91" t="s">
        <v>70</v>
      </c>
      <c r="E149" s="91" t="s">
        <v>70</v>
      </c>
      <c r="F149" s="70" t="s">
        <v>399</v>
      </c>
      <c r="G149" s="70" t="s">
        <v>417</v>
      </c>
      <c r="H149" s="92">
        <v>0.1</v>
      </c>
      <c r="I149" s="299"/>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71.25" hidden="1">
      <c r="A150" s="82" t="s">
        <v>152</v>
      </c>
      <c r="B150" s="75" t="s">
        <v>153</v>
      </c>
      <c r="C150" s="90">
        <v>329</v>
      </c>
      <c r="D150" s="91" t="s">
        <v>70</v>
      </c>
      <c r="E150" s="91" t="s">
        <v>70</v>
      </c>
      <c r="F150" s="70" t="s">
        <v>399</v>
      </c>
      <c r="G150" s="99" t="s">
        <v>426</v>
      </c>
      <c r="H150" s="92">
        <v>0.1</v>
      </c>
      <c r="I150" s="299"/>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5.5" hidden="1">
      <c r="A151" s="82" t="s">
        <v>152</v>
      </c>
      <c r="B151" s="75" t="s">
        <v>153</v>
      </c>
      <c r="C151" s="90">
        <v>329</v>
      </c>
      <c r="D151" s="91" t="s">
        <v>70</v>
      </c>
      <c r="E151" s="91" t="s">
        <v>70</v>
      </c>
      <c r="F151" s="70" t="s">
        <v>399</v>
      </c>
      <c r="G151" s="70" t="s">
        <v>744</v>
      </c>
      <c r="H151" s="92">
        <v>0.3</v>
      </c>
      <c r="I151" s="299"/>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71.25" hidden="1">
      <c r="A152" s="82" t="s">
        <v>152</v>
      </c>
      <c r="B152" s="75" t="s">
        <v>153</v>
      </c>
      <c r="C152" s="90">
        <v>329</v>
      </c>
      <c r="D152" s="91" t="s">
        <v>70</v>
      </c>
      <c r="E152" s="91" t="s">
        <v>70</v>
      </c>
      <c r="F152" s="70" t="s">
        <v>399</v>
      </c>
      <c r="G152" s="70" t="s">
        <v>424</v>
      </c>
      <c r="H152" s="92">
        <v>0.3</v>
      </c>
      <c r="I152" s="300"/>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0" hidden="1">
      <c r="A153" s="43" t="s">
        <v>40</v>
      </c>
      <c r="B153" s="60" t="s">
        <v>203</v>
      </c>
      <c r="C153" s="60">
        <v>422</v>
      </c>
      <c r="D153" s="301">
        <v>13778</v>
      </c>
      <c r="E153" s="273">
        <v>1264449000</v>
      </c>
      <c r="F153" s="77" t="s">
        <v>348</v>
      </c>
      <c r="G153" s="50" t="s">
        <v>349</v>
      </c>
      <c r="H153" s="78">
        <v>0.4</v>
      </c>
      <c r="I153" s="275">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c r="A154" s="43" t="s">
        <v>40</v>
      </c>
      <c r="B154" s="60" t="s">
        <v>203</v>
      </c>
      <c r="C154" s="60">
        <v>422</v>
      </c>
      <c r="D154" s="251"/>
      <c r="E154" s="274"/>
      <c r="F154" s="77" t="s">
        <v>348</v>
      </c>
      <c r="G154" s="50" t="s">
        <v>353</v>
      </c>
      <c r="H154" s="78">
        <v>0.4</v>
      </c>
      <c r="I154" s="277"/>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0" hidden="1">
      <c r="A155" s="43" t="s">
        <v>40</v>
      </c>
      <c r="B155" s="60" t="s">
        <v>203</v>
      </c>
      <c r="C155" s="60">
        <v>422</v>
      </c>
      <c r="D155" s="251"/>
      <c r="E155" s="274"/>
      <c r="F155" s="77" t="s">
        <v>348</v>
      </c>
      <c r="G155" s="50" t="s">
        <v>355</v>
      </c>
      <c r="H155" s="78">
        <v>0.2</v>
      </c>
      <c r="I155" s="276"/>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c r="A156" s="43" t="s">
        <v>40</v>
      </c>
      <c r="B156" s="60" t="s">
        <v>203</v>
      </c>
      <c r="C156" s="60">
        <v>423</v>
      </c>
      <c r="D156" s="251">
        <v>1</v>
      </c>
      <c r="E156" s="252">
        <v>605129000</v>
      </c>
      <c r="F156" s="50" t="s">
        <v>357</v>
      </c>
      <c r="G156" s="50" t="s">
        <v>358</v>
      </c>
      <c r="H156" s="63">
        <v>0.1</v>
      </c>
      <c r="I156" s="265">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c r="A157" s="43" t="s">
        <v>40</v>
      </c>
      <c r="B157" s="60" t="s">
        <v>203</v>
      </c>
      <c r="C157" s="60">
        <v>423</v>
      </c>
      <c r="D157" s="251"/>
      <c r="E157" s="253"/>
      <c r="F157" s="50" t="s">
        <v>357</v>
      </c>
      <c r="G157" s="50" t="s">
        <v>361</v>
      </c>
      <c r="H157" s="63">
        <v>0.1</v>
      </c>
      <c r="I157" s="266"/>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0" hidden="1">
      <c r="A158" s="43" t="s">
        <v>40</v>
      </c>
      <c r="B158" s="60" t="s">
        <v>203</v>
      </c>
      <c r="C158" s="60">
        <v>423</v>
      </c>
      <c r="D158" s="251"/>
      <c r="E158" s="253"/>
      <c r="F158" s="50" t="s">
        <v>357</v>
      </c>
      <c r="G158" s="50" t="s">
        <v>363</v>
      </c>
      <c r="H158" s="63">
        <v>0.2</v>
      </c>
      <c r="I158" s="266"/>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0" hidden="1">
      <c r="A159" s="43" t="s">
        <v>40</v>
      </c>
      <c r="B159" s="60" t="s">
        <v>203</v>
      </c>
      <c r="C159" s="60">
        <v>423</v>
      </c>
      <c r="D159" s="251"/>
      <c r="E159" s="253"/>
      <c r="F159" s="50" t="s">
        <v>357</v>
      </c>
      <c r="G159" s="50" t="s">
        <v>365</v>
      </c>
      <c r="H159" s="63">
        <v>0.1</v>
      </c>
      <c r="I159" s="266"/>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0" hidden="1">
      <c r="A160" s="43" t="s">
        <v>40</v>
      </c>
      <c r="B160" s="60" t="s">
        <v>203</v>
      </c>
      <c r="C160" s="60">
        <v>423</v>
      </c>
      <c r="D160" s="251"/>
      <c r="E160" s="253"/>
      <c r="F160" s="50" t="s">
        <v>357</v>
      </c>
      <c r="G160" s="50" t="s">
        <v>367</v>
      </c>
      <c r="H160" s="63">
        <v>0.1</v>
      </c>
      <c r="I160" s="266"/>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5" hidden="1">
      <c r="A161" s="43" t="s">
        <v>40</v>
      </c>
      <c r="B161" s="60" t="s">
        <v>203</v>
      </c>
      <c r="C161" s="60">
        <v>423</v>
      </c>
      <c r="D161" s="251"/>
      <c r="E161" s="253"/>
      <c r="F161" s="50" t="s">
        <v>357</v>
      </c>
      <c r="G161" s="50" t="s">
        <v>369</v>
      </c>
      <c r="H161" s="63">
        <v>0.1</v>
      </c>
      <c r="I161" s="266"/>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c r="A162" s="43" t="s">
        <v>40</v>
      </c>
      <c r="B162" s="60" t="s">
        <v>203</v>
      </c>
      <c r="C162" s="60">
        <v>423</v>
      </c>
      <c r="D162" s="251"/>
      <c r="E162" s="253"/>
      <c r="F162" s="50" t="s">
        <v>357</v>
      </c>
      <c r="G162" s="50" t="s">
        <v>371</v>
      </c>
      <c r="H162" s="63">
        <v>0.2</v>
      </c>
      <c r="I162" s="266"/>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c r="A163" s="43" t="s">
        <v>40</v>
      </c>
      <c r="B163" s="60" t="s">
        <v>203</v>
      </c>
      <c r="C163" s="60">
        <v>423</v>
      </c>
      <c r="D163" s="251"/>
      <c r="E163" s="254"/>
      <c r="F163" s="50" t="s">
        <v>357</v>
      </c>
      <c r="G163" s="50" t="s">
        <v>755</v>
      </c>
      <c r="H163" s="63">
        <v>0.1</v>
      </c>
      <c r="I163" s="267"/>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0" hidden="1">
      <c r="A164" s="43" t="s">
        <v>40</v>
      </c>
      <c r="B164" s="60" t="s">
        <v>203</v>
      </c>
      <c r="C164" s="60">
        <v>422</v>
      </c>
      <c r="D164" s="60" t="s">
        <v>70</v>
      </c>
      <c r="E164" s="60" t="s">
        <v>70</v>
      </c>
      <c r="F164" s="50" t="s">
        <v>374</v>
      </c>
      <c r="G164" s="50" t="s">
        <v>375</v>
      </c>
      <c r="H164" s="78">
        <v>0.5</v>
      </c>
      <c r="I164" s="275">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0" hidden="1">
      <c r="A165" s="43" t="s">
        <v>40</v>
      </c>
      <c r="B165" s="60" t="s">
        <v>203</v>
      </c>
      <c r="C165" s="60">
        <v>422</v>
      </c>
      <c r="D165" s="60" t="s">
        <v>70</v>
      </c>
      <c r="E165" s="60" t="s">
        <v>70</v>
      </c>
      <c r="F165" s="50" t="s">
        <v>374</v>
      </c>
      <c r="G165" s="50" t="s">
        <v>377</v>
      </c>
      <c r="H165" s="78">
        <v>0.5</v>
      </c>
      <c r="I165" s="276"/>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c r="A166" s="43" t="s">
        <v>40</v>
      </c>
      <c r="B166" s="60" t="s">
        <v>203</v>
      </c>
      <c r="C166" s="76">
        <v>424</v>
      </c>
      <c r="D166" s="247">
        <v>150</v>
      </c>
      <c r="E166" s="342">
        <v>899791000</v>
      </c>
      <c r="F166" s="77" t="s">
        <v>658</v>
      </c>
      <c r="G166" s="43" t="s">
        <v>379</v>
      </c>
      <c r="H166" s="78">
        <v>0.25</v>
      </c>
      <c r="I166" s="275">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c r="A167" s="106" t="s">
        <v>40</v>
      </c>
      <c r="B167" s="107" t="s">
        <v>203</v>
      </c>
      <c r="C167" s="132">
        <v>424</v>
      </c>
      <c r="D167" s="248"/>
      <c r="E167" s="342"/>
      <c r="F167" s="133" t="s">
        <v>769</v>
      </c>
      <c r="G167" s="125" t="s">
        <v>770</v>
      </c>
      <c r="H167" s="134">
        <v>0.25</v>
      </c>
      <c r="I167" s="277"/>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c r="A168" s="43" t="s">
        <v>40</v>
      </c>
      <c r="B168" s="60" t="s">
        <v>203</v>
      </c>
      <c r="C168" s="76">
        <v>424</v>
      </c>
      <c r="D168" s="248"/>
      <c r="E168" s="301"/>
      <c r="F168" s="77" t="s">
        <v>658</v>
      </c>
      <c r="G168" s="43" t="s">
        <v>383</v>
      </c>
      <c r="H168" s="78">
        <v>0.25</v>
      </c>
      <c r="I168" s="277"/>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c r="A169" s="106" t="s">
        <v>40</v>
      </c>
      <c r="B169" s="107" t="s">
        <v>203</v>
      </c>
      <c r="C169" s="132">
        <v>424</v>
      </c>
      <c r="D169" s="248"/>
      <c r="E169" s="301"/>
      <c r="F169" s="133" t="s">
        <v>658</v>
      </c>
      <c r="G169" s="125" t="s">
        <v>773</v>
      </c>
      <c r="H169" s="134">
        <v>0.25</v>
      </c>
      <c r="I169" s="277"/>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c r="A170" s="43" t="s">
        <v>40</v>
      </c>
      <c r="B170" s="60" t="s">
        <v>203</v>
      </c>
      <c r="C170" s="76">
        <v>424</v>
      </c>
      <c r="D170" s="248"/>
      <c r="E170" s="301"/>
      <c r="F170" s="77" t="s">
        <v>658</v>
      </c>
      <c r="G170" s="50" t="s">
        <v>385</v>
      </c>
      <c r="H170" s="78">
        <v>0.1</v>
      </c>
      <c r="I170" s="277"/>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c r="A171" s="106" t="s">
        <v>40</v>
      </c>
      <c r="B171" s="107" t="s">
        <v>203</v>
      </c>
      <c r="C171" s="132">
        <v>424</v>
      </c>
      <c r="D171" s="248"/>
      <c r="E171" s="301"/>
      <c r="F171" s="133" t="s">
        <v>658</v>
      </c>
      <c r="G171" s="137" t="s">
        <v>385</v>
      </c>
      <c r="H171" s="134">
        <v>0.1</v>
      </c>
      <c r="I171" s="277"/>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c r="A172" s="43" t="s">
        <v>40</v>
      </c>
      <c r="B172" s="60" t="s">
        <v>203</v>
      </c>
      <c r="C172" s="76">
        <v>424</v>
      </c>
      <c r="D172" s="248"/>
      <c r="E172" s="301"/>
      <c r="F172" s="77" t="s">
        <v>658</v>
      </c>
      <c r="G172" s="50" t="s">
        <v>387</v>
      </c>
      <c r="H172" s="78">
        <v>0.3</v>
      </c>
      <c r="I172" s="277"/>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c r="A173" s="106" t="s">
        <v>40</v>
      </c>
      <c r="B173" s="107" t="s">
        <v>203</v>
      </c>
      <c r="C173" s="132">
        <v>424</v>
      </c>
      <c r="D173" s="248"/>
      <c r="E173" s="301"/>
      <c r="F173" s="133" t="s">
        <v>658</v>
      </c>
      <c r="G173" s="137" t="s">
        <v>387</v>
      </c>
      <c r="H173" s="134">
        <v>0.3</v>
      </c>
      <c r="I173" s="277"/>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c r="A174" s="43" t="s">
        <v>40</v>
      </c>
      <c r="B174" s="60" t="s">
        <v>203</v>
      </c>
      <c r="C174" s="76">
        <v>424</v>
      </c>
      <c r="D174" s="249"/>
      <c r="E174" s="301"/>
      <c r="F174" s="77" t="s">
        <v>658</v>
      </c>
      <c r="G174" s="50" t="s">
        <v>389</v>
      </c>
      <c r="H174" s="78">
        <v>0.1</v>
      </c>
      <c r="I174" s="276"/>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0">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c r="A177" s="43" t="s">
        <v>40</v>
      </c>
      <c r="B177" s="60" t="s">
        <v>203</v>
      </c>
      <c r="C177" s="76">
        <v>424</v>
      </c>
      <c r="D177" s="81" t="s">
        <v>70</v>
      </c>
      <c r="E177" s="81" t="s">
        <v>70</v>
      </c>
      <c r="F177" s="50" t="s">
        <v>391</v>
      </c>
      <c r="G177" s="50" t="s">
        <v>392</v>
      </c>
      <c r="H177" s="63">
        <v>0.25</v>
      </c>
      <c r="I177" s="261">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c r="A178" s="43" t="s">
        <v>40</v>
      </c>
      <c r="B178" s="60" t="s">
        <v>203</v>
      </c>
      <c r="C178" s="76">
        <v>424</v>
      </c>
      <c r="D178" s="81" t="s">
        <v>70</v>
      </c>
      <c r="E178" s="81" t="s">
        <v>70</v>
      </c>
      <c r="F178" s="50" t="s">
        <v>391</v>
      </c>
      <c r="G178" s="50" t="s">
        <v>394</v>
      </c>
      <c r="H178" s="63">
        <v>0.25</v>
      </c>
      <c r="I178" s="262"/>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c r="A179" s="106" t="s">
        <v>40</v>
      </c>
      <c r="B179" s="107" t="s">
        <v>203</v>
      </c>
      <c r="C179" s="132">
        <v>424</v>
      </c>
      <c r="D179" s="140" t="s">
        <v>70</v>
      </c>
      <c r="E179" s="140" t="s">
        <v>70</v>
      </c>
      <c r="F179" s="137" t="s">
        <v>391</v>
      </c>
      <c r="G179" s="137" t="s">
        <v>394</v>
      </c>
      <c r="H179" s="135">
        <v>0.25</v>
      </c>
      <c r="I179" s="262"/>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c r="A180" s="43" t="s">
        <v>40</v>
      </c>
      <c r="B180" s="60" t="s">
        <v>203</v>
      </c>
      <c r="C180" s="76">
        <v>424</v>
      </c>
      <c r="D180" s="81" t="s">
        <v>70</v>
      </c>
      <c r="E180" s="81" t="s">
        <v>70</v>
      </c>
      <c r="F180" s="50" t="s">
        <v>391</v>
      </c>
      <c r="G180" s="50" t="s">
        <v>395</v>
      </c>
      <c r="H180" s="63">
        <v>0.25</v>
      </c>
      <c r="I180" s="262"/>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c r="A181" s="43" t="s">
        <v>40</v>
      </c>
      <c r="B181" s="60" t="s">
        <v>203</v>
      </c>
      <c r="C181" s="76">
        <v>424</v>
      </c>
      <c r="D181" s="81" t="s">
        <v>70</v>
      </c>
      <c r="E181" s="81" t="s">
        <v>70</v>
      </c>
      <c r="F181" s="50" t="s">
        <v>391</v>
      </c>
      <c r="G181" s="50" t="s">
        <v>397</v>
      </c>
      <c r="H181" s="63">
        <v>0.25</v>
      </c>
      <c r="I181" s="263"/>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0">
      <c r="A183" s="43" t="s">
        <v>40</v>
      </c>
      <c r="B183" s="60" t="s">
        <v>203</v>
      </c>
      <c r="C183" s="60">
        <v>424</v>
      </c>
      <c r="D183" s="247">
        <v>224</v>
      </c>
      <c r="E183" s="273">
        <v>2563267000</v>
      </c>
      <c r="F183" s="43" t="s">
        <v>659</v>
      </c>
      <c r="G183" s="44" t="s">
        <v>427</v>
      </c>
      <c r="H183" s="31">
        <v>0.2</v>
      </c>
      <c r="I183" s="243">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0">
      <c r="A184" s="106" t="s">
        <v>40</v>
      </c>
      <c r="B184" s="107" t="s">
        <v>203</v>
      </c>
      <c r="C184" s="107">
        <v>424</v>
      </c>
      <c r="D184" s="248"/>
      <c r="E184" s="273"/>
      <c r="F184" s="106" t="s">
        <v>659</v>
      </c>
      <c r="G184" s="108" t="s">
        <v>427</v>
      </c>
      <c r="H184" s="109">
        <v>0.2</v>
      </c>
      <c r="I184" s="244"/>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0">
      <c r="A185" s="43" t="s">
        <v>40</v>
      </c>
      <c r="B185" s="60" t="s">
        <v>203</v>
      </c>
      <c r="C185" s="60">
        <v>424</v>
      </c>
      <c r="D185" s="248"/>
      <c r="E185" s="274"/>
      <c r="F185" s="43" t="s">
        <v>660</v>
      </c>
      <c r="G185" s="44" t="s">
        <v>431</v>
      </c>
      <c r="H185" s="31">
        <v>0.05</v>
      </c>
      <c r="I185" s="244"/>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0">
      <c r="A186" s="106" t="s">
        <v>40</v>
      </c>
      <c r="B186" s="107" t="s">
        <v>203</v>
      </c>
      <c r="C186" s="107">
        <v>424</v>
      </c>
      <c r="D186" s="248"/>
      <c r="E186" s="274"/>
      <c r="F186" s="106" t="s">
        <v>660</v>
      </c>
      <c r="G186" s="108" t="s">
        <v>431</v>
      </c>
      <c r="H186" s="109">
        <v>0.05</v>
      </c>
      <c r="I186" s="244"/>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5">
      <c r="A187" s="43" t="s">
        <v>40</v>
      </c>
      <c r="B187" s="60" t="s">
        <v>203</v>
      </c>
      <c r="C187" s="60">
        <v>424</v>
      </c>
      <c r="D187" s="248"/>
      <c r="E187" s="274"/>
      <c r="F187" s="43" t="s">
        <v>659</v>
      </c>
      <c r="G187" s="44" t="s">
        <v>433</v>
      </c>
      <c r="H187" s="31">
        <v>0.25</v>
      </c>
      <c r="I187" s="244"/>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5">
      <c r="A188" s="106" t="s">
        <v>40</v>
      </c>
      <c r="B188" s="107" t="s">
        <v>203</v>
      </c>
      <c r="C188" s="107">
        <v>424</v>
      </c>
      <c r="D188" s="248"/>
      <c r="E188" s="274"/>
      <c r="F188" s="106" t="s">
        <v>659</v>
      </c>
      <c r="G188" s="108" t="s">
        <v>433</v>
      </c>
      <c r="H188" s="109">
        <v>0.25</v>
      </c>
      <c r="I188" s="244"/>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c r="A189" s="43" t="s">
        <v>40</v>
      </c>
      <c r="B189" s="60" t="s">
        <v>203</v>
      </c>
      <c r="C189" s="60">
        <v>424</v>
      </c>
      <c r="D189" s="248"/>
      <c r="E189" s="274"/>
      <c r="F189" s="43" t="s">
        <v>659</v>
      </c>
      <c r="G189" s="44" t="s">
        <v>435</v>
      </c>
      <c r="H189" s="31">
        <v>0.25</v>
      </c>
      <c r="I189" s="244"/>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c r="A190" s="106" t="s">
        <v>40</v>
      </c>
      <c r="B190" s="107" t="s">
        <v>203</v>
      </c>
      <c r="C190" s="107">
        <v>424</v>
      </c>
      <c r="D190" s="248"/>
      <c r="E190" s="274"/>
      <c r="F190" s="106" t="s">
        <v>659</v>
      </c>
      <c r="G190" s="108" t="s">
        <v>435</v>
      </c>
      <c r="H190" s="109">
        <v>0.25</v>
      </c>
      <c r="I190" s="244"/>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5">
      <c r="A191" s="43" t="s">
        <v>40</v>
      </c>
      <c r="B191" s="60" t="s">
        <v>203</v>
      </c>
      <c r="C191" s="60">
        <v>424</v>
      </c>
      <c r="D191" s="248"/>
      <c r="E191" s="274"/>
      <c r="F191" s="43" t="s">
        <v>659</v>
      </c>
      <c r="G191" s="44" t="s">
        <v>437</v>
      </c>
      <c r="H191" s="31">
        <v>0.2</v>
      </c>
      <c r="I191" s="244"/>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5">
      <c r="A192" s="43" t="s">
        <v>40</v>
      </c>
      <c r="B192" s="60" t="s">
        <v>203</v>
      </c>
      <c r="C192" s="60">
        <v>424</v>
      </c>
      <c r="D192" s="249"/>
      <c r="E192" s="274"/>
      <c r="F192" s="43" t="s">
        <v>659</v>
      </c>
      <c r="G192" s="44" t="s">
        <v>439</v>
      </c>
      <c r="H192" s="31">
        <v>0.05</v>
      </c>
      <c r="I192" s="245"/>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0">
      <c r="A193" s="43" t="s">
        <v>40</v>
      </c>
      <c r="B193" s="60" t="s">
        <v>203</v>
      </c>
      <c r="C193" s="60">
        <v>424</v>
      </c>
      <c r="D193" s="248">
        <v>1845</v>
      </c>
      <c r="E193" s="274"/>
      <c r="F193" s="43" t="s">
        <v>661</v>
      </c>
      <c r="G193" s="44" t="s">
        <v>441</v>
      </c>
      <c r="H193" s="31">
        <v>0.2</v>
      </c>
      <c r="I193" s="244">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0">
      <c r="A194" s="106" t="s">
        <v>40</v>
      </c>
      <c r="B194" s="107" t="s">
        <v>203</v>
      </c>
      <c r="C194" s="107">
        <v>424</v>
      </c>
      <c r="D194" s="248"/>
      <c r="E194" s="274"/>
      <c r="F194" s="106" t="s">
        <v>661</v>
      </c>
      <c r="G194" s="108" t="s">
        <v>441</v>
      </c>
      <c r="H194" s="109">
        <v>0.2</v>
      </c>
      <c r="I194" s="244"/>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5">
      <c r="A195" s="43" t="s">
        <v>40</v>
      </c>
      <c r="B195" s="60" t="s">
        <v>203</v>
      </c>
      <c r="C195" s="60">
        <v>424</v>
      </c>
      <c r="D195" s="248"/>
      <c r="E195" s="274"/>
      <c r="F195" s="43" t="s">
        <v>661</v>
      </c>
      <c r="G195" s="44" t="s">
        <v>442</v>
      </c>
      <c r="H195" s="31">
        <v>0.3</v>
      </c>
      <c r="I195" s="244"/>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0">
      <c r="A196" s="106" t="s">
        <v>40</v>
      </c>
      <c r="B196" s="107" t="s">
        <v>203</v>
      </c>
      <c r="C196" s="107">
        <v>424</v>
      </c>
      <c r="D196" s="248"/>
      <c r="E196" s="274"/>
      <c r="F196" s="106" t="s">
        <v>661</v>
      </c>
      <c r="G196" s="108" t="s">
        <v>442</v>
      </c>
      <c r="H196" s="109">
        <v>0.3</v>
      </c>
      <c r="I196" s="244"/>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c r="A197" s="43" t="s">
        <v>40</v>
      </c>
      <c r="B197" s="60" t="s">
        <v>203</v>
      </c>
      <c r="C197" s="60">
        <v>424</v>
      </c>
      <c r="D197" s="248"/>
      <c r="E197" s="274"/>
      <c r="F197" s="43" t="s">
        <v>661</v>
      </c>
      <c r="G197" s="44" t="s">
        <v>443</v>
      </c>
      <c r="H197" s="31">
        <v>0.4</v>
      </c>
      <c r="I197" s="244"/>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c r="A198" s="106" t="s">
        <v>40</v>
      </c>
      <c r="B198" s="107" t="s">
        <v>203</v>
      </c>
      <c r="C198" s="107">
        <v>424</v>
      </c>
      <c r="D198" s="248"/>
      <c r="E198" s="274"/>
      <c r="F198" s="106" t="s">
        <v>661</v>
      </c>
      <c r="G198" s="108" t="s">
        <v>443</v>
      </c>
      <c r="H198" s="109">
        <v>0.4</v>
      </c>
      <c r="I198" s="244"/>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5">
      <c r="A199" s="43" t="s">
        <v>40</v>
      </c>
      <c r="B199" s="60" t="s">
        <v>203</v>
      </c>
      <c r="C199" s="60">
        <v>424</v>
      </c>
      <c r="D199" s="249"/>
      <c r="E199" s="274"/>
      <c r="F199" s="43" t="s">
        <v>661</v>
      </c>
      <c r="G199" s="44" t="s">
        <v>445</v>
      </c>
      <c r="H199" s="31">
        <v>0.1</v>
      </c>
      <c r="I199" s="245"/>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5">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5">
      <c r="A201" s="43" t="s">
        <v>40</v>
      </c>
      <c r="B201" s="60" t="s">
        <v>203</v>
      </c>
      <c r="C201" s="60">
        <v>424</v>
      </c>
      <c r="D201" s="61" t="s">
        <v>70</v>
      </c>
      <c r="E201" s="61" t="s">
        <v>70</v>
      </c>
      <c r="F201" s="43" t="s">
        <v>446</v>
      </c>
      <c r="G201" s="44" t="s">
        <v>447</v>
      </c>
      <c r="H201" s="89">
        <v>0.1</v>
      </c>
      <c r="I201" s="243">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5">
      <c r="A202" s="106" t="s">
        <v>40</v>
      </c>
      <c r="B202" s="107" t="s">
        <v>203</v>
      </c>
      <c r="C202" s="107">
        <v>424</v>
      </c>
      <c r="D202" s="153" t="s">
        <v>70</v>
      </c>
      <c r="E202" s="153" t="s">
        <v>70</v>
      </c>
      <c r="F202" s="106" t="s">
        <v>446</v>
      </c>
      <c r="G202" s="108" t="s">
        <v>447</v>
      </c>
      <c r="H202" s="154">
        <v>0.1</v>
      </c>
      <c r="I202" s="244"/>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20">
      <c r="A203" s="43" t="s">
        <v>40</v>
      </c>
      <c r="B203" s="60" t="s">
        <v>203</v>
      </c>
      <c r="C203" s="60">
        <v>424</v>
      </c>
      <c r="D203" s="61" t="s">
        <v>70</v>
      </c>
      <c r="E203" s="61" t="s">
        <v>70</v>
      </c>
      <c r="F203" s="43" t="s">
        <v>446</v>
      </c>
      <c r="G203" s="44" t="s">
        <v>449</v>
      </c>
      <c r="H203" s="89">
        <v>0.1</v>
      </c>
      <c r="I203" s="244"/>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20">
      <c r="A204" s="106" t="s">
        <v>40</v>
      </c>
      <c r="B204" s="107" t="s">
        <v>203</v>
      </c>
      <c r="C204" s="107">
        <v>424</v>
      </c>
      <c r="D204" s="153" t="s">
        <v>70</v>
      </c>
      <c r="E204" s="153" t="s">
        <v>70</v>
      </c>
      <c r="F204" s="106" t="s">
        <v>446</v>
      </c>
      <c r="G204" s="108" t="s">
        <v>449</v>
      </c>
      <c r="H204" s="154">
        <v>0.1</v>
      </c>
      <c r="I204" s="244"/>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0" hidden="1">
      <c r="A205" s="43" t="s">
        <v>40</v>
      </c>
      <c r="B205" s="60" t="s">
        <v>203</v>
      </c>
      <c r="C205" s="60">
        <v>424</v>
      </c>
      <c r="D205" s="61" t="s">
        <v>70</v>
      </c>
      <c r="E205" s="61" t="s">
        <v>70</v>
      </c>
      <c r="F205" s="43" t="s">
        <v>446</v>
      </c>
      <c r="G205" s="44" t="s">
        <v>451</v>
      </c>
      <c r="H205" s="89">
        <v>0.1</v>
      </c>
      <c r="I205" s="244"/>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0" hidden="1">
      <c r="A206" s="43" t="s">
        <v>40</v>
      </c>
      <c r="B206" s="60" t="s">
        <v>203</v>
      </c>
      <c r="C206" s="60">
        <v>424</v>
      </c>
      <c r="D206" s="61" t="s">
        <v>70</v>
      </c>
      <c r="E206" s="61" t="s">
        <v>70</v>
      </c>
      <c r="F206" s="43" t="s">
        <v>446</v>
      </c>
      <c r="G206" s="44" t="s">
        <v>453</v>
      </c>
      <c r="H206" s="89">
        <v>0.1</v>
      </c>
      <c r="I206" s="244"/>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0" hidden="1">
      <c r="A207" s="43" t="s">
        <v>40</v>
      </c>
      <c r="B207" s="60" t="s">
        <v>203</v>
      </c>
      <c r="C207" s="60">
        <v>424</v>
      </c>
      <c r="D207" s="61" t="s">
        <v>70</v>
      </c>
      <c r="E207" s="61" t="s">
        <v>70</v>
      </c>
      <c r="F207" s="43" t="s">
        <v>446</v>
      </c>
      <c r="G207" s="44" t="s">
        <v>455</v>
      </c>
      <c r="H207" s="89">
        <v>0.1</v>
      </c>
      <c r="I207" s="244"/>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c r="A208" s="43" t="s">
        <v>40</v>
      </c>
      <c r="B208" s="60" t="s">
        <v>203</v>
      </c>
      <c r="C208" s="60">
        <v>424</v>
      </c>
      <c r="D208" s="61" t="s">
        <v>70</v>
      </c>
      <c r="E208" s="61" t="s">
        <v>70</v>
      </c>
      <c r="F208" s="43" t="s">
        <v>446</v>
      </c>
      <c r="G208" s="44" t="s">
        <v>456</v>
      </c>
      <c r="H208" s="89">
        <v>0.1</v>
      </c>
      <c r="I208" s="244"/>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c r="A209" s="43" t="s">
        <v>40</v>
      </c>
      <c r="B209" s="60" t="s">
        <v>203</v>
      </c>
      <c r="C209" s="60">
        <v>424</v>
      </c>
      <c r="D209" s="61" t="s">
        <v>70</v>
      </c>
      <c r="E209" s="61" t="s">
        <v>70</v>
      </c>
      <c r="F209" s="43" t="s">
        <v>446</v>
      </c>
      <c r="G209" s="43" t="s">
        <v>756</v>
      </c>
      <c r="H209" s="89">
        <v>0.1</v>
      </c>
      <c r="I209" s="244"/>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c r="A210" s="106" t="s">
        <v>40</v>
      </c>
      <c r="B210" s="107" t="s">
        <v>203</v>
      </c>
      <c r="C210" s="107">
        <v>424</v>
      </c>
      <c r="D210" s="153" t="s">
        <v>70</v>
      </c>
      <c r="E210" s="153" t="s">
        <v>70</v>
      </c>
      <c r="F210" s="106" t="s">
        <v>446</v>
      </c>
      <c r="G210" s="125" t="s">
        <v>801</v>
      </c>
      <c r="H210" s="154">
        <v>0.1</v>
      </c>
      <c r="I210" s="244"/>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0" hidden="1">
      <c r="A211" s="43" t="s">
        <v>40</v>
      </c>
      <c r="B211" s="60" t="s">
        <v>203</v>
      </c>
      <c r="C211" s="60">
        <v>424</v>
      </c>
      <c r="D211" s="61" t="s">
        <v>70</v>
      </c>
      <c r="E211" s="61" t="s">
        <v>70</v>
      </c>
      <c r="F211" s="43" t="s">
        <v>446</v>
      </c>
      <c r="G211" s="43" t="s">
        <v>459</v>
      </c>
      <c r="H211" s="89">
        <v>0.3</v>
      </c>
      <c r="I211" s="245"/>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0" hidden="1">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c r="A213" s="43" t="s">
        <v>40</v>
      </c>
      <c r="B213" s="60" t="s">
        <v>203</v>
      </c>
      <c r="C213" s="60">
        <v>424</v>
      </c>
      <c r="D213" s="247">
        <v>130</v>
      </c>
      <c r="E213" s="344">
        <v>3618802000</v>
      </c>
      <c r="F213" s="43" t="s">
        <v>662</v>
      </c>
      <c r="G213" s="44" t="s">
        <v>461</v>
      </c>
      <c r="H213" s="31">
        <v>0.1</v>
      </c>
      <c r="I213" s="261">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c r="A214" s="106" t="s">
        <v>40</v>
      </c>
      <c r="B214" s="107" t="s">
        <v>203</v>
      </c>
      <c r="C214" s="107">
        <v>424</v>
      </c>
      <c r="D214" s="248"/>
      <c r="E214" s="345"/>
      <c r="F214" s="106" t="s">
        <v>662</v>
      </c>
      <c r="G214" s="108" t="s">
        <v>461</v>
      </c>
      <c r="H214" s="109">
        <v>0.1</v>
      </c>
      <c r="I214" s="262"/>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c r="A215" s="43" t="s">
        <v>40</v>
      </c>
      <c r="B215" s="60" t="s">
        <v>203</v>
      </c>
      <c r="C215" s="60">
        <v>424</v>
      </c>
      <c r="D215" s="248"/>
      <c r="E215" s="345"/>
      <c r="F215" s="43" t="s">
        <v>662</v>
      </c>
      <c r="G215" s="44" t="s">
        <v>466</v>
      </c>
      <c r="H215" s="31">
        <v>0.2</v>
      </c>
      <c r="I215" s="262"/>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c r="A216" s="43" t="s">
        <v>40</v>
      </c>
      <c r="B216" s="60" t="s">
        <v>203</v>
      </c>
      <c r="C216" s="60">
        <v>424</v>
      </c>
      <c r="D216" s="248"/>
      <c r="E216" s="345"/>
      <c r="F216" s="43" t="s">
        <v>662</v>
      </c>
      <c r="G216" s="44" t="s">
        <v>468</v>
      </c>
      <c r="H216" s="31">
        <v>0.2</v>
      </c>
      <c r="I216" s="262"/>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c r="A217" s="43" t="s">
        <v>40</v>
      </c>
      <c r="B217" s="60" t="s">
        <v>203</v>
      </c>
      <c r="C217" s="60">
        <v>424</v>
      </c>
      <c r="D217" s="248"/>
      <c r="E217" s="345"/>
      <c r="F217" s="43" t="s">
        <v>662</v>
      </c>
      <c r="G217" s="44" t="s">
        <v>470</v>
      </c>
      <c r="H217" s="31">
        <v>0.25</v>
      </c>
      <c r="I217" s="262"/>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c r="A218" s="43" t="s">
        <v>40</v>
      </c>
      <c r="B218" s="60" t="s">
        <v>203</v>
      </c>
      <c r="C218" s="60">
        <v>424</v>
      </c>
      <c r="D218" s="248"/>
      <c r="E218" s="345"/>
      <c r="F218" s="43" t="s">
        <v>662</v>
      </c>
      <c r="G218" s="44" t="s">
        <v>472</v>
      </c>
      <c r="H218" s="31">
        <v>0.2</v>
      </c>
      <c r="I218" s="262"/>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c r="A219" s="43" t="s">
        <v>40</v>
      </c>
      <c r="B219" s="60" t="s">
        <v>203</v>
      </c>
      <c r="C219" s="60">
        <v>424</v>
      </c>
      <c r="D219" s="249"/>
      <c r="E219" s="345"/>
      <c r="F219" s="43" t="s">
        <v>662</v>
      </c>
      <c r="G219" s="44" t="s">
        <v>474</v>
      </c>
      <c r="H219" s="31">
        <v>0.05</v>
      </c>
      <c r="I219" s="263"/>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5">
      <c r="A220" s="43" t="s">
        <v>40</v>
      </c>
      <c r="B220" s="60" t="s">
        <v>203</v>
      </c>
      <c r="C220" s="60">
        <v>424</v>
      </c>
      <c r="D220" s="247">
        <v>183</v>
      </c>
      <c r="E220" s="345"/>
      <c r="F220" s="43" t="s">
        <v>662</v>
      </c>
      <c r="G220" s="44" t="s">
        <v>476</v>
      </c>
      <c r="H220" s="31">
        <v>0.2</v>
      </c>
      <c r="I220" s="261">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5">
      <c r="A221" s="106" t="s">
        <v>40</v>
      </c>
      <c r="B221" s="107" t="s">
        <v>203</v>
      </c>
      <c r="C221" s="107">
        <v>424</v>
      </c>
      <c r="D221" s="248"/>
      <c r="E221" s="345"/>
      <c r="F221" s="106" t="s">
        <v>662</v>
      </c>
      <c r="G221" s="108" t="s">
        <v>476</v>
      </c>
      <c r="H221" s="109">
        <v>0.2</v>
      </c>
      <c r="I221" s="262"/>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0.75" hidden="1">
      <c r="A222" s="43" t="s">
        <v>40</v>
      </c>
      <c r="B222" s="60" t="s">
        <v>203</v>
      </c>
      <c r="C222" s="60">
        <v>424</v>
      </c>
      <c r="D222" s="248"/>
      <c r="E222" s="345"/>
      <c r="F222" s="43" t="s">
        <v>662</v>
      </c>
      <c r="G222" s="44" t="s">
        <v>477</v>
      </c>
      <c r="H222" s="31">
        <v>0.05</v>
      </c>
      <c r="I222" s="248"/>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0.75" hidden="1">
      <c r="A223" s="43" t="s">
        <v>40</v>
      </c>
      <c r="B223" s="60" t="s">
        <v>203</v>
      </c>
      <c r="C223" s="60">
        <v>424</v>
      </c>
      <c r="D223" s="248"/>
      <c r="E223" s="345"/>
      <c r="F223" s="43" t="s">
        <v>662</v>
      </c>
      <c r="G223" s="44" t="s">
        <v>478</v>
      </c>
      <c r="H223" s="31">
        <v>0.25</v>
      </c>
      <c r="I223" s="248"/>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0" hidden="1">
      <c r="A224" s="43" t="s">
        <v>40</v>
      </c>
      <c r="B224" s="60" t="s">
        <v>203</v>
      </c>
      <c r="C224" s="60">
        <v>424</v>
      </c>
      <c r="D224" s="248"/>
      <c r="E224" s="345"/>
      <c r="F224" s="43" t="s">
        <v>662</v>
      </c>
      <c r="G224" s="44" t="s">
        <v>479</v>
      </c>
      <c r="H224" s="31">
        <v>0.25</v>
      </c>
      <c r="I224" s="248"/>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0.75" hidden="1">
      <c r="A225" s="43" t="s">
        <v>40</v>
      </c>
      <c r="B225" s="60" t="s">
        <v>203</v>
      </c>
      <c r="C225" s="60">
        <v>424</v>
      </c>
      <c r="D225" s="248"/>
      <c r="E225" s="345"/>
      <c r="F225" s="43" t="s">
        <v>662</v>
      </c>
      <c r="G225" s="44" t="s">
        <v>481</v>
      </c>
      <c r="H225" s="31">
        <v>0.2</v>
      </c>
      <c r="I225" s="248"/>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0.75" hidden="1">
      <c r="A226" s="43" t="s">
        <v>40</v>
      </c>
      <c r="B226" s="60" t="s">
        <v>203</v>
      </c>
      <c r="C226" s="60">
        <v>424</v>
      </c>
      <c r="D226" s="249"/>
      <c r="E226" s="346"/>
      <c r="F226" s="84" t="s">
        <v>662</v>
      </c>
      <c r="G226" s="46" t="s">
        <v>482</v>
      </c>
      <c r="H226" s="37">
        <v>0.05</v>
      </c>
      <c r="I226" s="248"/>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c r="A227" s="43" t="s">
        <v>40</v>
      </c>
      <c r="B227" s="60" t="s">
        <v>203</v>
      </c>
      <c r="C227" s="60">
        <v>420</v>
      </c>
      <c r="D227" s="60" t="s">
        <v>70</v>
      </c>
      <c r="E227" s="60" t="s">
        <v>70</v>
      </c>
      <c r="F227" s="43" t="s">
        <v>483</v>
      </c>
      <c r="G227" s="44" t="s">
        <v>484</v>
      </c>
      <c r="H227" s="31">
        <v>0.2</v>
      </c>
      <c r="I227" s="261">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c r="A228" s="43" t="s">
        <v>40</v>
      </c>
      <c r="B228" s="60" t="s">
        <v>203</v>
      </c>
      <c r="C228" s="60">
        <v>420</v>
      </c>
      <c r="D228" s="60" t="s">
        <v>70</v>
      </c>
      <c r="E228" s="60" t="s">
        <v>70</v>
      </c>
      <c r="F228" s="43" t="s">
        <v>483</v>
      </c>
      <c r="G228" s="44" t="s">
        <v>486</v>
      </c>
      <c r="H228" s="31">
        <v>0.15</v>
      </c>
      <c r="I228" s="262"/>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c r="A229" s="43" t="s">
        <v>40</v>
      </c>
      <c r="B229" s="60" t="s">
        <v>203</v>
      </c>
      <c r="C229" s="60">
        <v>420</v>
      </c>
      <c r="D229" s="60" t="s">
        <v>70</v>
      </c>
      <c r="E229" s="60" t="s">
        <v>70</v>
      </c>
      <c r="F229" s="43" t="s">
        <v>483</v>
      </c>
      <c r="G229" s="44" t="s">
        <v>487</v>
      </c>
      <c r="H229" s="31">
        <v>0.1</v>
      </c>
      <c r="I229" s="262"/>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c r="A230" s="43" t="s">
        <v>40</v>
      </c>
      <c r="B230" s="60" t="s">
        <v>203</v>
      </c>
      <c r="C230" s="60">
        <v>420</v>
      </c>
      <c r="D230" s="60" t="s">
        <v>70</v>
      </c>
      <c r="E230" s="60" t="s">
        <v>70</v>
      </c>
      <c r="F230" s="43" t="s">
        <v>483</v>
      </c>
      <c r="G230" s="44" t="s">
        <v>488</v>
      </c>
      <c r="H230" s="31">
        <v>0.1</v>
      </c>
      <c r="I230" s="262"/>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65" hidden="1">
      <c r="A231" s="43" t="s">
        <v>40</v>
      </c>
      <c r="B231" s="60" t="s">
        <v>203</v>
      </c>
      <c r="C231" s="60">
        <v>420</v>
      </c>
      <c r="D231" s="60" t="s">
        <v>70</v>
      </c>
      <c r="E231" s="60" t="s">
        <v>70</v>
      </c>
      <c r="F231" s="43" t="s">
        <v>483</v>
      </c>
      <c r="G231" s="43" t="s">
        <v>490</v>
      </c>
      <c r="H231" s="63">
        <v>0.05</v>
      </c>
      <c r="I231" s="262"/>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0" hidden="1">
      <c r="A232" s="43" t="s">
        <v>40</v>
      </c>
      <c r="B232" s="60" t="s">
        <v>203</v>
      </c>
      <c r="C232" s="60">
        <v>420</v>
      </c>
      <c r="D232" s="60" t="s">
        <v>70</v>
      </c>
      <c r="E232" s="60" t="s">
        <v>70</v>
      </c>
      <c r="F232" s="43" t="s">
        <v>483</v>
      </c>
      <c r="G232" s="43" t="s">
        <v>492</v>
      </c>
      <c r="H232" s="63">
        <v>0.15</v>
      </c>
      <c r="I232" s="262"/>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0" hidden="1">
      <c r="A233" s="43" t="s">
        <v>40</v>
      </c>
      <c r="B233" s="60" t="s">
        <v>203</v>
      </c>
      <c r="C233" s="60">
        <v>420</v>
      </c>
      <c r="D233" s="60" t="s">
        <v>70</v>
      </c>
      <c r="E233" s="60" t="s">
        <v>70</v>
      </c>
      <c r="F233" s="84" t="s">
        <v>483</v>
      </c>
      <c r="G233" s="84" t="s">
        <v>494</v>
      </c>
      <c r="H233" s="85">
        <v>0.25</v>
      </c>
      <c r="I233" s="262"/>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20" hidden="1">
      <c r="A234" s="43" t="s">
        <v>40</v>
      </c>
      <c r="B234" s="60" t="s">
        <v>203</v>
      </c>
      <c r="C234" s="60">
        <v>424</v>
      </c>
      <c r="D234" s="60" t="s">
        <v>70</v>
      </c>
      <c r="E234" s="60" t="s">
        <v>70</v>
      </c>
      <c r="F234" s="43" t="s">
        <v>483</v>
      </c>
      <c r="G234" s="46" t="s">
        <v>627</v>
      </c>
      <c r="H234" s="85">
        <v>0.5</v>
      </c>
      <c r="I234" s="261">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0" hidden="1">
      <c r="A235" s="43" t="s">
        <v>40</v>
      </c>
      <c r="B235" s="60" t="s">
        <v>203</v>
      </c>
      <c r="C235" s="60">
        <v>424</v>
      </c>
      <c r="D235" s="60" t="s">
        <v>70</v>
      </c>
      <c r="E235" s="60" t="s">
        <v>70</v>
      </c>
      <c r="F235" s="43" t="s">
        <v>483</v>
      </c>
      <c r="G235" s="43" t="s">
        <v>631</v>
      </c>
      <c r="H235" s="85">
        <v>0.5</v>
      </c>
      <c r="I235" s="263"/>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0.75">
      <c r="A236" s="43" t="s">
        <v>40</v>
      </c>
      <c r="B236" s="60" t="s">
        <v>203</v>
      </c>
      <c r="C236" s="60">
        <v>420</v>
      </c>
      <c r="D236" s="261">
        <v>0.3</v>
      </c>
      <c r="E236" s="252">
        <v>301000000</v>
      </c>
      <c r="F236" s="43" t="s">
        <v>663</v>
      </c>
      <c r="G236" s="43" t="s">
        <v>496</v>
      </c>
      <c r="H236" s="63">
        <v>0.2</v>
      </c>
      <c r="I236" s="250">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0">
      <c r="A237" s="106" t="s">
        <v>40</v>
      </c>
      <c r="B237" s="107" t="s">
        <v>203</v>
      </c>
      <c r="C237" s="107">
        <v>420</v>
      </c>
      <c r="D237" s="262"/>
      <c r="E237" s="310"/>
      <c r="F237" s="106" t="s">
        <v>788</v>
      </c>
      <c r="G237" s="125" t="s">
        <v>789</v>
      </c>
      <c r="H237" s="135">
        <v>0.2</v>
      </c>
      <c r="I237" s="250"/>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c r="A238" s="43" t="s">
        <v>40</v>
      </c>
      <c r="B238" s="60" t="s">
        <v>203</v>
      </c>
      <c r="C238" s="60">
        <v>420</v>
      </c>
      <c r="D238" s="248"/>
      <c r="E238" s="253"/>
      <c r="F238" s="43" t="s">
        <v>663</v>
      </c>
      <c r="G238" s="43" t="s">
        <v>498</v>
      </c>
      <c r="H238" s="63">
        <v>0.2</v>
      </c>
      <c r="I238" s="251"/>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c r="A239" s="106" t="s">
        <v>40</v>
      </c>
      <c r="B239" s="107" t="s">
        <v>203</v>
      </c>
      <c r="C239" s="107">
        <v>420</v>
      </c>
      <c r="D239" s="248"/>
      <c r="E239" s="253"/>
      <c r="F239" s="106" t="s">
        <v>663</v>
      </c>
      <c r="G239" s="149" t="s">
        <v>792</v>
      </c>
      <c r="H239" s="135">
        <v>0.2</v>
      </c>
      <c r="I239" s="251"/>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c r="A240" s="43" t="s">
        <v>40</v>
      </c>
      <c r="B240" s="60" t="s">
        <v>203</v>
      </c>
      <c r="C240" s="60">
        <v>420</v>
      </c>
      <c r="D240" s="248"/>
      <c r="E240" s="253"/>
      <c r="F240" s="43" t="s">
        <v>663</v>
      </c>
      <c r="G240" s="43" t="s">
        <v>500</v>
      </c>
      <c r="H240" s="63">
        <v>0.2</v>
      </c>
      <c r="I240" s="251"/>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c r="A241" s="106" t="s">
        <v>40</v>
      </c>
      <c r="B241" s="107" t="s">
        <v>203</v>
      </c>
      <c r="C241" s="107">
        <v>420</v>
      </c>
      <c r="D241" s="248"/>
      <c r="E241" s="253"/>
      <c r="F241" s="106" t="s">
        <v>663</v>
      </c>
      <c r="G241" s="149" t="s">
        <v>500</v>
      </c>
      <c r="H241" s="135">
        <v>0.2</v>
      </c>
      <c r="I241" s="251"/>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c r="A242" s="43" t="s">
        <v>40</v>
      </c>
      <c r="B242" s="60" t="s">
        <v>203</v>
      </c>
      <c r="C242" s="60">
        <v>420</v>
      </c>
      <c r="D242" s="248"/>
      <c r="E242" s="253"/>
      <c r="F242" s="43" t="s">
        <v>663</v>
      </c>
      <c r="G242" s="43" t="s">
        <v>502</v>
      </c>
      <c r="H242" s="83">
        <v>0.2</v>
      </c>
      <c r="I242" s="251"/>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c r="A243" s="106" t="s">
        <v>40</v>
      </c>
      <c r="B243" s="107" t="s">
        <v>203</v>
      </c>
      <c r="C243" s="107">
        <v>420</v>
      </c>
      <c r="D243" s="248"/>
      <c r="E243" s="253"/>
      <c r="F243" s="106" t="s">
        <v>663</v>
      </c>
      <c r="G243" s="149" t="s">
        <v>502</v>
      </c>
      <c r="H243" s="83">
        <v>0.2</v>
      </c>
      <c r="I243" s="251"/>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c r="A244" s="43" t="s">
        <v>40</v>
      </c>
      <c r="B244" s="60" t="s">
        <v>203</v>
      </c>
      <c r="C244" s="60">
        <v>420</v>
      </c>
      <c r="D244" s="248"/>
      <c r="E244" s="253"/>
      <c r="F244" s="43" t="s">
        <v>663</v>
      </c>
      <c r="G244" s="43" t="s">
        <v>504</v>
      </c>
      <c r="H244" s="290">
        <v>0.2</v>
      </c>
      <c r="I244" s="251"/>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c r="A245" s="106" t="s">
        <v>40</v>
      </c>
      <c r="B245" s="107" t="s">
        <v>203</v>
      </c>
      <c r="C245" s="107">
        <v>420</v>
      </c>
      <c r="D245" s="248"/>
      <c r="E245" s="253"/>
      <c r="F245" s="106" t="s">
        <v>663</v>
      </c>
      <c r="G245" s="106" t="s">
        <v>504</v>
      </c>
      <c r="H245" s="343"/>
      <c r="I245" s="251"/>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0.75">
      <c r="A246" s="43" t="s">
        <v>40</v>
      </c>
      <c r="B246" s="60" t="s">
        <v>203</v>
      </c>
      <c r="C246" s="60">
        <v>420</v>
      </c>
      <c r="D246" s="248"/>
      <c r="E246" s="253"/>
      <c r="F246" s="43" t="s">
        <v>663</v>
      </c>
      <c r="G246" s="43" t="s">
        <v>506</v>
      </c>
      <c r="H246" s="291"/>
      <c r="I246" s="251"/>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0.75">
      <c r="A247" s="106" t="s">
        <v>40</v>
      </c>
      <c r="B247" s="107" t="s">
        <v>203</v>
      </c>
      <c r="C247" s="107">
        <v>420</v>
      </c>
      <c r="D247" s="248"/>
      <c r="E247" s="253"/>
      <c r="F247" s="106" t="s">
        <v>663</v>
      </c>
      <c r="G247" s="106" t="s">
        <v>506</v>
      </c>
      <c r="H247" s="105"/>
      <c r="I247" s="251"/>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0.75">
      <c r="A248" s="43" t="s">
        <v>40</v>
      </c>
      <c r="B248" s="60" t="s">
        <v>203</v>
      </c>
      <c r="C248" s="60">
        <v>420</v>
      </c>
      <c r="D248" s="249"/>
      <c r="E248" s="254"/>
      <c r="F248" s="43" t="s">
        <v>663</v>
      </c>
      <c r="G248" s="43" t="s">
        <v>508</v>
      </c>
      <c r="H248" s="63">
        <v>0.2</v>
      </c>
      <c r="I248" s="251"/>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0.75">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0" hidden="1">
      <c r="A250" s="43" t="s">
        <v>40</v>
      </c>
      <c r="B250" s="60" t="s">
        <v>41</v>
      </c>
      <c r="C250" s="60">
        <v>528</v>
      </c>
      <c r="D250" s="60" t="s">
        <v>70</v>
      </c>
      <c r="E250" s="60" t="s">
        <v>70</v>
      </c>
      <c r="F250" s="43" t="s">
        <v>510</v>
      </c>
      <c r="G250" s="50" t="s">
        <v>511</v>
      </c>
      <c r="H250" s="33">
        <v>0.05</v>
      </c>
      <c r="I250" s="261">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0" hidden="1">
      <c r="A251" s="43" t="s">
        <v>40</v>
      </c>
      <c r="B251" s="60" t="s">
        <v>41</v>
      </c>
      <c r="C251" s="60">
        <v>528</v>
      </c>
      <c r="D251" s="60" t="s">
        <v>70</v>
      </c>
      <c r="E251" s="60" t="s">
        <v>70</v>
      </c>
      <c r="F251" s="43" t="s">
        <v>510</v>
      </c>
      <c r="G251" s="50" t="s">
        <v>514</v>
      </c>
      <c r="H251" s="33">
        <v>0.9</v>
      </c>
      <c r="I251" s="248"/>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5" hidden="1">
      <c r="A252" s="43" t="s">
        <v>40</v>
      </c>
      <c r="B252" s="60" t="s">
        <v>41</v>
      </c>
      <c r="C252" s="60">
        <v>528</v>
      </c>
      <c r="D252" s="60" t="s">
        <v>70</v>
      </c>
      <c r="E252" s="60" t="s">
        <v>70</v>
      </c>
      <c r="F252" s="43" t="s">
        <v>510</v>
      </c>
      <c r="G252" s="50" t="s">
        <v>516</v>
      </c>
      <c r="H252" s="33">
        <v>0.05</v>
      </c>
      <c r="I252" s="249"/>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c r="A253" s="43" t="s">
        <v>40</v>
      </c>
      <c r="B253" s="60" t="s">
        <v>41</v>
      </c>
      <c r="C253" s="76">
        <v>527</v>
      </c>
      <c r="D253" s="76" t="s">
        <v>70</v>
      </c>
      <c r="E253" s="76" t="s">
        <v>70</v>
      </c>
      <c r="F253" s="50" t="s">
        <v>518</v>
      </c>
      <c r="G253" s="50" t="s">
        <v>519</v>
      </c>
      <c r="H253" s="78">
        <v>0.5</v>
      </c>
      <c r="I253" s="268">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0" hidden="1">
      <c r="A254" s="43" t="s">
        <v>40</v>
      </c>
      <c r="B254" s="60" t="s">
        <v>41</v>
      </c>
      <c r="C254" s="76">
        <v>527</v>
      </c>
      <c r="D254" s="76" t="s">
        <v>70</v>
      </c>
      <c r="E254" s="76" t="s">
        <v>70</v>
      </c>
      <c r="F254" s="50" t="s">
        <v>518</v>
      </c>
      <c r="G254" s="50" t="s">
        <v>521</v>
      </c>
      <c r="H254" s="78">
        <v>0.5</v>
      </c>
      <c r="I254" s="268"/>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c r="A255" s="43" t="s">
        <v>40</v>
      </c>
      <c r="B255" s="60" t="s">
        <v>41</v>
      </c>
      <c r="C255" s="76" t="s">
        <v>70</v>
      </c>
      <c r="D255" s="76" t="s">
        <v>70</v>
      </c>
      <c r="E255" s="76" t="s">
        <v>70</v>
      </c>
      <c r="F255" s="45" t="s">
        <v>672</v>
      </c>
      <c r="G255" s="43" t="s">
        <v>723</v>
      </c>
      <c r="H255" s="33">
        <v>0.15</v>
      </c>
      <c r="I255" s="268">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c r="A256" s="43" t="s">
        <v>40</v>
      </c>
      <c r="B256" s="60" t="s">
        <v>41</v>
      </c>
      <c r="C256" s="76" t="s">
        <v>70</v>
      </c>
      <c r="D256" s="76" t="s">
        <v>70</v>
      </c>
      <c r="E256" s="76" t="s">
        <v>70</v>
      </c>
      <c r="F256" s="45" t="s">
        <v>672</v>
      </c>
      <c r="G256" s="43" t="s">
        <v>604</v>
      </c>
      <c r="H256" s="33">
        <v>0.1</v>
      </c>
      <c r="I256" s="268"/>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c r="A257" s="43" t="s">
        <v>40</v>
      </c>
      <c r="B257" s="60" t="s">
        <v>41</v>
      </c>
      <c r="C257" s="76" t="s">
        <v>70</v>
      </c>
      <c r="D257" s="76" t="s">
        <v>70</v>
      </c>
      <c r="E257" s="76" t="s">
        <v>70</v>
      </c>
      <c r="F257" s="45" t="s">
        <v>672</v>
      </c>
      <c r="G257" s="43" t="s">
        <v>596</v>
      </c>
      <c r="H257" s="33">
        <v>0.1</v>
      </c>
      <c r="I257" s="268"/>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c r="A258" s="43" t="s">
        <v>40</v>
      </c>
      <c r="B258" s="60" t="s">
        <v>41</v>
      </c>
      <c r="C258" s="76" t="s">
        <v>70</v>
      </c>
      <c r="D258" s="76" t="s">
        <v>70</v>
      </c>
      <c r="E258" s="76" t="s">
        <v>70</v>
      </c>
      <c r="F258" s="45" t="s">
        <v>672</v>
      </c>
      <c r="G258" s="43" t="s">
        <v>602</v>
      </c>
      <c r="H258" s="33">
        <v>0.05</v>
      </c>
      <c r="I258" s="268"/>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c r="A259" s="43" t="s">
        <v>40</v>
      </c>
      <c r="B259" s="60" t="s">
        <v>41</v>
      </c>
      <c r="C259" s="76" t="s">
        <v>70</v>
      </c>
      <c r="D259" s="76" t="s">
        <v>70</v>
      </c>
      <c r="E259" s="76" t="s">
        <v>70</v>
      </c>
      <c r="F259" s="45" t="s">
        <v>673</v>
      </c>
      <c r="G259" s="50" t="s">
        <v>674</v>
      </c>
      <c r="H259" s="78">
        <v>0.1</v>
      </c>
      <c r="I259" s="268"/>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5" hidden="1">
      <c r="A260" s="43" t="s">
        <v>40</v>
      </c>
      <c r="B260" s="60" t="s">
        <v>41</v>
      </c>
      <c r="C260" s="76" t="s">
        <v>70</v>
      </c>
      <c r="D260" s="76" t="s">
        <v>70</v>
      </c>
      <c r="E260" s="76" t="s">
        <v>70</v>
      </c>
      <c r="F260" s="45" t="s">
        <v>675</v>
      </c>
      <c r="G260" s="50" t="s">
        <v>759</v>
      </c>
      <c r="H260" s="78">
        <v>0.1</v>
      </c>
      <c r="I260" s="268"/>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c r="A261" s="43" t="s">
        <v>40</v>
      </c>
      <c r="B261" s="60" t="s">
        <v>41</v>
      </c>
      <c r="C261" s="76" t="s">
        <v>70</v>
      </c>
      <c r="D261" s="76" t="s">
        <v>70</v>
      </c>
      <c r="E261" s="76" t="s">
        <v>70</v>
      </c>
      <c r="F261" s="45" t="s">
        <v>649</v>
      </c>
      <c r="G261" s="43" t="s">
        <v>589</v>
      </c>
      <c r="H261" s="78">
        <v>0.1</v>
      </c>
      <c r="I261" s="268"/>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7.25" hidden="1">
      <c r="A262" s="43" t="s">
        <v>40</v>
      </c>
      <c r="B262" s="60" t="s">
        <v>41</v>
      </c>
      <c r="C262" s="76" t="s">
        <v>70</v>
      </c>
      <c r="D262" s="76" t="s">
        <v>70</v>
      </c>
      <c r="E262" s="76" t="s">
        <v>70</v>
      </c>
      <c r="F262" s="45" t="s">
        <v>649</v>
      </c>
      <c r="G262" s="43" t="s">
        <v>600</v>
      </c>
      <c r="H262" s="78">
        <v>0.1</v>
      </c>
      <c r="I262" s="268"/>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c r="A263" s="43" t="s">
        <v>40</v>
      </c>
      <c r="B263" s="60" t="s">
        <v>41</v>
      </c>
      <c r="C263" s="76" t="s">
        <v>70</v>
      </c>
      <c r="D263" s="76" t="s">
        <v>70</v>
      </c>
      <c r="E263" s="76" t="s">
        <v>70</v>
      </c>
      <c r="F263" s="45" t="s">
        <v>651</v>
      </c>
      <c r="G263" s="43" t="s">
        <v>665</v>
      </c>
      <c r="H263" s="78">
        <v>0.1</v>
      </c>
      <c r="I263" s="268"/>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7.25" hidden="1">
      <c r="A264" s="43" t="s">
        <v>40</v>
      </c>
      <c r="B264" s="60" t="s">
        <v>41</v>
      </c>
      <c r="C264" s="76" t="s">
        <v>70</v>
      </c>
      <c r="D264" s="76" t="s">
        <v>70</v>
      </c>
      <c r="E264" s="76" t="s">
        <v>70</v>
      </c>
      <c r="F264" s="45" t="s">
        <v>651</v>
      </c>
      <c r="G264" s="43" t="s">
        <v>593</v>
      </c>
      <c r="H264" s="33">
        <v>0.1</v>
      </c>
      <c r="I264" s="268"/>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c r="A265" s="43" t="s">
        <v>40</v>
      </c>
      <c r="B265" s="60" t="s">
        <v>41</v>
      </c>
      <c r="C265" s="76" t="s">
        <v>70</v>
      </c>
      <c r="D265" s="76" t="s">
        <v>70</v>
      </c>
      <c r="E265" s="76" t="s">
        <v>70</v>
      </c>
      <c r="F265" s="44" t="s">
        <v>642</v>
      </c>
      <c r="G265" s="43" t="s">
        <v>664</v>
      </c>
      <c r="H265" s="31">
        <v>0.05</v>
      </c>
      <c r="I265" s="269">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75" hidden="1">
      <c r="A266" s="43" t="s">
        <v>40</v>
      </c>
      <c r="B266" s="60" t="s">
        <v>41</v>
      </c>
      <c r="C266" s="76" t="s">
        <v>70</v>
      </c>
      <c r="D266" s="76" t="s">
        <v>70</v>
      </c>
      <c r="E266" s="76" t="s">
        <v>70</v>
      </c>
      <c r="F266" s="44" t="s">
        <v>642</v>
      </c>
      <c r="G266" s="43" t="s">
        <v>564</v>
      </c>
      <c r="H266" s="31">
        <v>0.2</v>
      </c>
      <c r="I266" s="269"/>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c r="A267" s="116" t="s">
        <v>40</v>
      </c>
      <c r="B267" s="117" t="s">
        <v>41</v>
      </c>
      <c r="C267" s="150" t="s">
        <v>70</v>
      </c>
      <c r="D267" s="150" t="s">
        <v>70</v>
      </c>
      <c r="E267" s="150" t="s">
        <v>70</v>
      </c>
      <c r="F267" s="118" t="s">
        <v>800</v>
      </c>
      <c r="G267" s="116" t="s">
        <v>573</v>
      </c>
      <c r="H267" s="119">
        <v>0.1</v>
      </c>
      <c r="I267" s="269"/>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6.5" hidden="1">
      <c r="A268" s="43" t="s">
        <v>40</v>
      </c>
      <c r="B268" s="60" t="s">
        <v>41</v>
      </c>
      <c r="C268" s="76" t="s">
        <v>70</v>
      </c>
      <c r="D268" s="76" t="s">
        <v>70</v>
      </c>
      <c r="E268" s="76" t="s">
        <v>70</v>
      </c>
      <c r="F268" s="44" t="s">
        <v>643</v>
      </c>
      <c r="G268" s="43" t="s">
        <v>562</v>
      </c>
      <c r="H268" s="31">
        <v>0.05</v>
      </c>
      <c r="I268" s="269"/>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6.5" hidden="1">
      <c r="A269" s="43" t="s">
        <v>40</v>
      </c>
      <c r="B269" s="60" t="s">
        <v>41</v>
      </c>
      <c r="C269" s="76" t="s">
        <v>70</v>
      </c>
      <c r="D269" s="76" t="s">
        <v>70</v>
      </c>
      <c r="E269" s="76" t="s">
        <v>70</v>
      </c>
      <c r="F269" s="44" t="s">
        <v>646</v>
      </c>
      <c r="G269" s="43" t="s">
        <v>572</v>
      </c>
      <c r="H269" s="31">
        <v>0.2</v>
      </c>
      <c r="I269" s="269"/>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6.5" hidden="1">
      <c r="A270" s="43" t="s">
        <v>40</v>
      </c>
      <c r="B270" s="60" t="s">
        <v>41</v>
      </c>
      <c r="C270" s="76" t="s">
        <v>70</v>
      </c>
      <c r="D270" s="76" t="s">
        <v>70</v>
      </c>
      <c r="E270" s="76" t="s">
        <v>70</v>
      </c>
      <c r="F270" s="44" t="s">
        <v>646</v>
      </c>
      <c r="G270" s="43" t="s">
        <v>574</v>
      </c>
      <c r="H270" s="31">
        <v>0.05</v>
      </c>
      <c r="I270" s="269"/>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6.5" hidden="1">
      <c r="A271" s="43" t="s">
        <v>40</v>
      </c>
      <c r="B271" s="60" t="s">
        <v>41</v>
      </c>
      <c r="C271" s="76" t="s">
        <v>70</v>
      </c>
      <c r="D271" s="76" t="s">
        <v>70</v>
      </c>
      <c r="E271" s="76" t="s">
        <v>70</v>
      </c>
      <c r="F271" s="44" t="s">
        <v>641</v>
      </c>
      <c r="G271" s="43" t="s">
        <v>576</v>
      </c>
      <c r="H271" s="31">
        <v>0.05</v>
      </c>
      <c r="I271" s="269"/>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6.5" hidden="1">
      <c r="A272" s="43" t="s">
        <v>40</v>
      </c>
      <c r="B272" s="60" t="s">
        <v>41</v>
      </c>
      <c r="C272" s="76" t="s">
        <v>70</v>
      </c>
      <c r="D272" s="76" t="s">
        <v>70</v>
      </c>
      <c r="E272" s="76" t="s">
        <v>70</v>
      </c>
      <c r="F272" s="44" t="s">
        <v>641</v>
      </c>
      <c r="G272" s="43" t="s">
        <v>578</v>
      </c>
      <c r="H272" s="31">
        <v>0.1</v>
      </c>
      <c r="I272" s="269"/>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6.5" hidden="1">
      <c r="A273" s="43" t="s">
        <v>40</v>
      </c>
      <c r="B273" s="60" t="s">
        <v>41</v>
      </c>
      <c r="C273" s="76" t="s">
        <v>70</v>
      </c>
      <c r="D273" s="76" t="s">
        <v>70</v>
      </c>
      <c r="E273" s="76" t="s">
        <v>70</v>
      </c>
      <c r="F273" s="44" t="s">
        <v>641</v>
      </c>
      <c r="G273" s="43" t="s">
        <v>559</v>
      </c>
      <c r="H273" s="31">
        <v>0.1</v>
      </c>
      <c r="I273" s="269"/>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c r="A274" s="43" t="s">
        <v>40</v>
      </c>
      <c r="B274" s="60" t="s">
        <v>41</v>
      </c>
      <c r="C274" s="76" t="s">
        <v>70</v>
      </c>
      <c r="D274" s="76" t="s">
        <v>70</v>
      </c>
      <c r="E274" s="76" t="s">
        <v>70</v>
      </c>
      <c r="F274" s="44" t="s">
        <v>641</v>
      </c>
      <c r="G274" s="43" t="s">
        <v>621</v>
      </c>
      <c r="H274" s="31">
        <v>0.1</v>
      </c>
      <c r="I274" s="269"/>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1.5" hidden="1">
      <c r="A275" s="43" t="s">
        <v>40</v>
      </c>
      <c r="B275" s="60" t="s">
        <v>41</v>
      </c>
      <c r="C275" s="76" t="s">
        <v>70</v>
      </c>
      <c r="D275" s="76" t="s">
        <v>70</v>
      </c>
      <c r="E275" s="76" t="s">
        <v>70</v>
      </c>
      <c r="F275" s="44" t="s">
        <v>678</v>
      </c>
      <c r="G275" s="43" t="s">
        <v>679</v>
      </c>
      <c r="H275" s="31">
        <v>0.05</v>
      </c>
      <c r="I275" s="269"/>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0" hidden="1">
      <c r="A276" s="43" t="s">
        <v>40</v>
      </c>
      <c r="B276" s="60" t="s">
        <v>41</v>
      </c>
      <c r="C276" s="76" t="s">
        <v>70</v>
      </c>
      <c r="D276" s="76" t="s">
        <v>70</v>
      </c>
      <c r="E276" s="76" t="s">
        <v>70</v>
      </c>
      <c r="F276" s="44" t="s">
        <v>645</v>
      </c>
      <c r="G276" s="43" t="s">
        <v>570</v>
      </c>
      <c r="H276" s="31">
        <v>0.05</v>
      </c>
      <c r="I276" s="269"/>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1.5" hidden="1">
      <c r="A277" s="43" t="s">
        <v>40</v>
      </c>
      <c r="B277" s="60" t="s">
        <v>41</v>
      </c>
      <c r="C277" s="76" t="s">
        <v>70</v>
      </c>
      <c r="D277" s="76" t="s">
        <v>70</v>
      </c>
      <c r="E277" s="76" t="s">
        <v>70</v>
      </c>
      <c r="F277" s="44" t="s">
        <v>644</v>
      </c>
      <c r="G277" s="43" t="s">
        <v>568</v>
      </c>
      <c r="H277" s="31">
        <v>0.05</v>
      </c>
      <c r="I277" s="243">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c r="A278" s="43" t="s">
        <v>40</v>
      </c>
      <c r="B278" s="60" t="s">
        <v>41</v>
      </c>
      <c r="C278" s="76" t="s">
        <v>70</v>
      </c>
      <c r="D278" s="76" t="s">
        <v>70</v>
      </c>
      <c r="E278" s="76" t="s">
        <v>70</v>
      </c>
      <c r="F278" s="44" t="s">
        <v>644</v>
      </c>
      <c r="G278" s="43" t="s">
        <v>585</v>
      </c>
      <c r="H278" s="31">
        <v>0.05</v>
      </c>
      <c r="I278" s="244"/>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 hidden="1" customHeight="1">
      <c r="A279" s="43" t="s">
        <v>40</v>
      </c>
      <c r="B279" s="60" t="s">
        <v>41</v>
      </c>
      <c r="C279" s="76" t="s">
        <v>70</v>
      </c>
      <c r="D279" s="76" t="s">
        <v>70</v>
      </c>
      <c r="E279" s="76" t="s">
        <v>70</v>
      </c>
      <c r="F279" s="44" t="s">
        <v>639</v>
      </c>
      <c r="G279" s="43" t="s">
        <v>587</v>
      </c>
      <c r="H279" s="31">
        <v>0.05</v>
      </c>
      <c r="I279" s="244"/>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10.1" hidden="1" customHeight="1">
      <c r="A280" s="43" t="s">
        <v>40</v>
      </c>
      <c r="B280" s="60" t="s">
        <v>41</v>
      </c>
      <c r="C280" s="76" t="s">
        <v>70</v>
      </c>
      <c r="D280" s="76" t="s">
        <v>70</v>
      </c>
      <c r="E280" s="76" t="s">
        <v>70</v>
      </c>
      <c r="F280" s="44" t="s">
        <v>639</v>
      </c>
      <c r="G280" s="43" t="s">
        <v>548</v>
      </c>
      <c r="H280" s="31">
        <v>0.05</v>
      </c>
      <c r="I280" s="244"/>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6.5" hidden="1">
      <c r="A281" s="43" t="s">
        <v>40</v>
      </c>
      <c r="B281" s="60" t="s">
        <v>41</v>
      </c>
      <c r="C281" s="76" t="s">
        <v>70</v>
      </c>
      <c r="D281" s="76" t="s">
        <v>70</v>
      </c>
      <c r="E281" s="76" t="s">
        <v>70</v>
      </c>
      <c r="F281" s="44" t="s">
        <v>639</v>
      </c>
      <c r="G281" s="43" t="s">
        <v>550</v>
      </c>
      <c r="H281" s="31">
        <v>0.05</v>
      </c>
      <c r="I281" s="244"/>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6.5" hidden="1">
      <c r="A282" s="43" t="s">
        <v>40</v>
      </c>
      <c r="B282" s="60" t="s">
        <v>41</v>
      </c>
      <c r="C282" s="76" t="s">
        <v>70</v>
      </c>
      <c r="D282" s="76" t="s">
        <v>70</v>
      </c>
      <c r="E282" s="76" t="s">
        <v>70</v>
      </c>
      <c r="F282" s="44" t="s">
        <v>639</v>
      </c>
      <c r="G282" s="43" t="s">
        <v>552</v>
      </c>
      <c r="H282" s="31">
        <v>0.05</v>
      </c>
      <c r="I282" s="244"/>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c r="A283" s="43" t="s">
        <v>40</v>
      </c>
      <c r="B283" s="60" t="s">
        <v>41</v>
      </c>
      <c r="C283" s="50" t="s">
        <v>70</v>
      </c>
      <c r="D283" s="50" t="s">
        <v>70</v>
      </c>
      <c r="E283" s="50" t="s">
        <v>70</v>
      </c>
      <c r="F283" s="44" t="s">
        <v>639</v>
      </c>
      <c r="G283" s="43" t="s">
        <v>622</v>
      </c>
      <c r="H283" s="31">
        <v>0.1</v>
      </c>
      <c r="I283" s="244"/>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6.5" hidden="1">
      <c r="A284" s="43" t="s">
        <v>40</v>
      </c>
      <c r="B284" s="60" t="s">
        <v>41</v>
      </c>
      <c r="C284" s="47" t="s">
        <v>70</v>
      </c>
      <c r="D284" s="47" t="s">
        <v>70</v>
      </c>
      <c r="E284" s="47" t="s">
        <v>70</v>
      </c>
      <c r="F284" s="44" t="s">
        <v>639</v>
      </c>
      <c r="G284" s="47" t="s">
        <v>632</v>
      </c>
      <c r="H284" s="31">
        <v>0.1</v>
      </c>
      <c r="I284" s="244"/>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c r="A285" s="43" t="s">
        <v>40</v>
      </c>
      <c r="B285" s="60" t="s">
        <v>41</v>
      </c>
      <c r="C285" s="76" t="s">
        <v>70</v>
      </c>
      <c r="D285" s="76" t="s">
        <v>70</v>
      </c>
      <c r="E285" s="76" t="s">
        <v>70</v>
      </c>
      <c r="F285" s="44" t="s">
        <v>650</v>
      </c>
      <c r="G285" s="43" t="s">
        <v>591</v>
      </c>
      <c r="H285" s="33">
        <v>0.04</v>
      </c>
      <c r="I285" s="244"/>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c r="A286" s="43" t="s">
        <v>40</v>
      </c>
      <c r="B286" s="60" t="s">
        <v>41</v>
      </c>
      <c r="C286" s="76" t="s">
        <v>70</v>
      </c>
      <c r="D286" s="76" t="s">
        <v>70</v>
      </c>
      <c r="E286" s="76" t="s">
        <v>70</v>
      </c>
      <c r="F286" s="44" t="s">
        <v>650</v>
      </c>
      <c r="G286" s="43" t="s">
        <v>668</v>
      </c>
      <c r="H286" s="33">
        <v>0.04</v>
      </c>
      <c r="I286" s="244"/>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c r="A287" s="43" t="s">
        <v>40</v>
      </c>
      <c r="B287" s="60" t="s">
        <v>41</v>
      </c>
      <c r="C287" s="76" t="s">
        <v>70</v>
      </c>
      <c r="D287" s="76" t="s">
        <v>70</v>
      </c>
      <c r="E287" s="76" t="s">
        <v>70</v>
      </c>
      <c r="F287" s="44" t="s">
        <v>650</v>
      </c>
      <c r="G287" s="43" t="s">
        <v>595</v>
      </c>
      <c r="H287" s="33">
        <v>0.04</v>
      </c>
      <c r="I287" s="244"/>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c r="A288" s="43" t="s">
        <v>40</v>
      </c>
      <c r="B288" s="60" t="s">
        <v>41</v>
      </c>
      <c r="C288" s="76" t="s">
        <v>70</v>
      </c>
      <c r="D288" s="76" t="s">
        <v>70</v>
      </c>
      <c r="E288" s="76" t="s">
        <v>70</v>
      </c>
      <c r="F288" s="44" t="s">
        <v>640</v>
      </c>
      <c r="G288" s="43" t="s">
        <v>554</v>
      </c>
      <c r="H288" s="31">
        <v>0.05</v>
      </c>
      <c r="I288" s="244"/>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c r="A289" s="43" t="s">
        <v>40</v>
      </c>
      <c r="B289" s="60" t="s">
        <v>41</v>
      </c>
      <c r="C289" s="76" t="s">
        <v>70</v>
      </c>
      <c r="D289" s="76" t="s">
        <v>70</v>
      </c>
      <c r="E289" s="76" t="s">
        <v>70</v>
      </c>
      <c r="F289" s="44" t="s">
        <v>640</v>
      </c>
      <c r="G289" s="43" t="s">
        <v>555</v>
      </c>
      <c r="H289" s="31">
        <v>0.05</v>
      </c>
      <c r="I289" s="244"/>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c r="A290" s="43" t="s">
        <v>40</v>
      </c>
      <c r="B290" s="60" t="s">
        <v>41</v>
      </c>
      <c r="C290" s="76" t="s">
        <v>70</v>
      </c>
      <c r="D290" s="76" t="s">
        <v>70</v>
      </c>
      <c r="E290" s="76" t="s">
        <v>70</v>
      </c>
      <c r="F290" s="44" t="s">
        <v>640</v>
      </c>
      <c r="G290" s="43" t="s">
        <v>557</v>
      </c>
      <c r="H290" s="31">
        <v>0.05</v>
      </c>
      <c r="I290" s="244"/>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c r="A291" s="43" t="s">
        <v>40</v>
      </c>
      <c r="B291" s="60" t="s">
        <v>41</v>
      </c>
      <c r="C291" s="76" t="s">
        <v>70</v>
      </c>
      <c r="D291" s="76" t="s">
        <v>70</v>
      </c>
      <c r="E291" s="76" t="s">
        <v>70</v>
      </c>
      <c r="F291" s="44" t="s">
        <v>647</v>
      </c>
      <c r="G291" s="43" t="s">
        <v>669</v>
      </c>
      <c r="H291" s="31">
        <v>0.03</v>
      </c>
      <c r="I291" s="244"/>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c r="A292" s="43" t="s">
        <v>40</v>
      </c>
      <c r="B292" s="60" t="s">
        <v>41</v>
      </c>
      <c r="C292" s="76" t="s">
        <v>70</v>
      </c>
      <c r="D292" s="76" t="s">
        <v>70</v>
      </c>
      <c r="E292" s="76" t="s">
        <v>70</v>
      </c>
      <c r="F292" s="44" t="s">
        <v>647</v>
      </c>
      <c r="G292" s="43" t="s">
        <v>581</v>
      </c>
      <c r="H292" s="31">
        <v>0.05</v>
      </c>
      <c r="I292" s="244"/>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c r="A293" s="43" t="s">
        <v>40</v>
      </c>
      <c r="B293" s="60" t="s">
        <v>41</v>
      </c>
      <c r="C293" s="76" t="s">
        <v>70</v>
      </c>
      <c r="D293" s="76" t="s">
        <v>70</v>
      </c>
      <c r="E293" s="76" t="s">
        <v>70</v>
      </c>
      <c r="F293" s="44" t="s">
        <v>647</v>
      </c>
      <c r="G293" s="43" t="s">
        <v>583</v>
      </c>
      <c r="H293" s="33">
        <v>0.05</v>
      </c>
      <c r="I293" s="244"/>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c r="A294" s="43" t="s">
        <v>40</v>
      </c>
      <c r="B294" s="60" t="s">
        <v>203</v>
      </c>
      <c r="C294" s="76" t="s">
        <v>70</v>
      </c>
      <c r="D294" s="60" t="s">
        <v>70</v>
      </c>
      <c r="E294" s="60" t="s">
        <v>70</v>
      </c>
      <c r="F294" s="44" t="s">
        <v>760</v>
      </c>
      <c r="G294" s="43" t="s">
        <v>539</v>
      </c>
      <c r="H294" s="33">
        <v>0.1</v>
      </c>
      <c r="I294" s="245"/>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c r="A295" s="43" t="s">
        <v>40</v>
      </c>
      <c r="B295" s="60" t="s">
        <v>41</v>
      </c>
      <c r="C295" s="76" t="s">
        <v>70</v>
      </c>
      <c r="D295" s="76" t="s">
        <v>70</v>
      </c>
      <c r="E295" s="76" t="s">
        <v>70</v>
      </c>
      <c r="F295" s="45" t="s">
        <v>648</v>
      </c>
      <c r="G295" s="43" t="s">
        <v>680</v>
      </c>
      <c r="H295" s="33">
        <v>0.5</v>
      </c>
      <c r="I295" s="261">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c r="A296" s="43" t="s">
        <v>40</v>
      </c>
      <c r="B296" s="60" t="s">
        <v>41</v>
      </c>
      <c r="C296" s="76" t="s">
        <v>70</v>
      </c>
      <c r="D296" s="76" t="s">
        <v>70</v>
      </c>
      <c r="E296" s="76" t="s">
        <v>70</v>
      </c>
      <c r="F296" s="45" t="s">
        <v>676</v>
      </c>
      <c r="G296" s="43" t="s">
        <v>677</v>
      </c>
      <c r="H296" s="33">
        <v>0.5</v>
      </c>
      <c r="I296" s="262"/>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5" hidden="1">
      <c r="A297" s="43" t="s">
        <v>40</v>
      </c>
      <c r="B297" s="60" t="s">
        <v>203</v>
      </c>
      <c r="C297" s="50" t="s">
        <v>70</v>
      </c>
      <c r="D297" s="43" t="s">
        <v>70</v>
      </c>
      <c r="E297" s="43" t="s">
        <v>70</v>
      </c>
      <c r="F297" s="44" t="s">
        <v>653</v>
      </c>
      <c r="G297" s="50" t="s">
        <v>624</v>
      </c>
      <c r="H297" s="33">
        <v>0.3</v>
      </c>
      <c r="I297" s="250">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c r="A298" s="43" t="s">
        <v>40</v>
      </c>
      <c r="B298" s="60" t="s">
        <v>203</v>
      </c>
      <c r="C298" s="76" t="s">
        <v>70</v>
      </c>
      <c r="D298" s="60" t="s">
        <v>70</v>
      </c>
      <c r="E298" s="60" t="s">
        <v>70</v>
      </c>
      <c r="F298" s="44" t="s">
        <v>653</v>
      </c>
      <c r="G298" s="43" t="s">
        <v>607</v>
      </c>
      <c r="H298" s="33">
        <v>0.05</v>
      </c>
      <c r="I298" s="251"/>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c r="A299" s="43" t="s">
        <v>40</v>
      </c>
      <c r="B299" s="60" t="s">
        <v>203</v>
      </c>
      <c r="C299" s="76" t="s">
        <v>70</v>
      </c>
      <c r="D299" s="60" t="s">
        <v>70</v>
      </c>
      <c r="E299" s="60" t="s">
        <v>70</v>
      </c>
      <c r="F299" s="44" t="s">
        <v>653</v>
      </c>
      <c r="G299" s="43" t="s">
        <v>610</v>
      </c>
      <c r="H299" s="33">
        <v>0.05</v>
      </c>
      <c r="I299" s="251"/>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c r="A300" s="43" t="s">
        <v>40</v>
      </c>
      <c r="B300" s="60" t="s">
        <v>203</v>
      </c>
      <c r="C300" s="76" t="s">
        <v>70</v>
      </c>
      <c r="D300" s="60" t="s">
        <v>70</v>
      </c>
      <c r="E300" s="60" t="s">
        <v>70</v>
      </c>
      <c r="F300" s="44" t="s">
        <v>653</v>
      </c>
      <c r="G300" s="43" t="s">
        <v>611</v>
      </c>
      <c r="H300" s="33">
        <v>0.05</v>
      </c>
      <c r="I300" s="251"/>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c r="A301" s="43" t="s">
        <v>40</v>
      </c>
      <c r="B301" s="60" t="s">
        <v>203</v>
      </c>
      <c r="C301" s="76" t="s">
        <v>70</v>
      </c>
      <c r="D301" s="60" t="s">
        <v>70</v>
      </c>
      <c r="E301" s="60" t="s">
        <v>70</v>
      </c>
      <c r="F301" s="44" t="s">
        <v>653</v>
      </c>
      <c r="G301" s="43" t="s">
        <v>613</v>
      </c>
      <c r="H301" s="33">
        <v>0.02</v>
      </c>
      <c r="I301" s="251"/>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c r="A302" s="43" t="s">
        <v>40</v>
      </c>
      <c r="B302" s="60" t="s">
        <v>203</v>
      </c>
      <c r="C302" s="76" t="s">
        <v>70</v>
      </c>
      <c r="D302" s="60" t="s">
        <v>70</v>
      </c>
      <c r="E302" s="60" t="s">
        <v>70</v>
      </c>
      <c r="F302" s="44" t="s">
        <v>653</v>
      </c>
      <c r="G302" s="43" t="s">
        <v>615</v>
      </c>
      <c r="H302" s="33">
        <v>0.02</v>
      </c>
      <c r="I302" s="251"/>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c r="A303" s="43" t="s">
        <v>40</v>
      </c>
      <c r="B303" s="60" t="s">
        <v>203</v>
      </c>
      <c r="C303" s="76" t="s">
        <v>70</v>
      </c>
      <c r="D303" s="60" t="s">
        <v>70</v>
      </c>
      <c r="E303" s="60" t="s">
        <v>70</v>
      </c>
      <c r="F303" s="44" t="s">
        <v>653</v>
      </c>
      <c r="G303" s="43" t="s">
        <v>616</v>
      </c>
      <c r="H303" s="33">
        <v>0.05</v>
      </c>
      <c r="I303" s="251"/>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c r="A304" s="43" t="s">
        <v>40</v>
      </c>
      <c r="B304" s="60" t="s">
        <v>203</v>
      </c>
      <c r="C304" s="76" t="s">
        <v>70</v>
      </c>
      <c r="D304" s="60" t="s">
        <v>70</v>
      </c>
      <c r="E304" s="60" t="s">
        <v>70</v>
      </c>
      <c r="F304" s="44" t="s">
        <v>653</v>
      </c>
      <c r="G304" s="43" t="s">
        <v>617</v>
      </c>
      <c r="H304" s="33">
        <v>0.02</v>
      </c>
      <c r="I304" s="251"/>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c r="A305" s="43" t="s">
        <v>40</v>
      </c>
      <c r="B305" s="60" t="s">
        <v>203</v>
      </c>
      <c r="C305" s="76" t="s">
        <v>70</v>
      </c>
      <c r="D305" s="60" t="s">
        <v>70</v>
      </c>
      <c r="E305" s="60" t="s">
        <v>70</v>
      </c>
      <c r="F305" s="44" t="s">
        <v>653</v>
      </c>
      <c r="G305" s="43" t="s">
        <v>619</v>
      </c>
      <c r="H305" s="33">
        <v>0.02</v>
      </c>
      <c r="I305" s="251"/>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c r="A306" s="43" t="s">
        <v>40</v>
      </c>
      <c r="B306" s="60" t="s">
        <v>203</v>
      </c>
      <c r="C306" s="76" t="s">
        <v>70</v>
      </c>
      <c r="D306" s="60" t="s">
        <v>70</v>
      </c>
      <c r="E306" s="60" t="s">
        <v>70</v>
      </c>
      <c r="F306" s="44" t="s">
        <v>653</v>
      </c>
      <c r="G306" s="43" t="s">
        <v>620</v>
      </c>
      <c r="H306" s="33">
        <v>0.02</v>
      </c>
      <c r="I306" s="251"/>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c r="A307" s="43" t="s">
        <v>40</v>
      </c>
      <c r="B307" s="60" t="s">
        <v>41</v>
      </c>
      <c r="C307" s="76" t="s">
        <v>70</v>
      </c>
      <c r="D307" s="76" t="s">
        <v>70</v>
      </c>
      <c r="E307" s="76" t="s">
        <v>70</v>
      </c>
      <c r="F307" s="45" t="s">
        <v>652</v>
      </c>
      <c r="G307" s="43" t="s">
        <v>598</v>
      </c>
      <c r="H307" s="33">
        <v>0.1</v>
      </c>
      <c r="I307" s="251"/>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c r="A308" s="43" t="s">
        <v>40</v>
      </c>
      <c r="B308" s="60" t="s">
        <v>41</v>
      </c>
      <c r="C308" s="76" t="s">
        <v>70</v>
      </c>
      <c r="D308" s="76" t="s">
        <v>70</v>
      </c>
      <c r="E308" s="76" t="s">
        <v>70</v>
      </c>
      <c r="F308" s="44" t="s">
        <v>681</v>
      </c>
      <c r="G308" s="43" t="s">
        <v>566</v>
      </c>
      <c r="H308" s="31">
        <v>0.1</v>
      </c>
      <c r="I308" s="251"/>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c r="A309" s="43" t="s">
        <v>40</v>
      </c>
      <c r="B309" s="60" t="s">
        <v>41</v>
      </c>
      <c r="C309" s="76" t="s">
        <v>70</v>
      </c>
      <c r="D309" s="76" t="s">
        <v>70</v>
      </c>
      <c r="E309" s="76" t="s">
        <v>70</v>
      </c>
      <c r="F309" s="44" t="s">
        <v>682</v>
      </c>
      <c r="G309" s="43" t="s">
        <v>691</v>
      </c>
      <c r="H309" s="31">
        <v>0.1</v>
      </c>
      <c r="I309" s="251"/>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c r="A310" s="43" t="s">
        <v>40</v>
      </c>
      <c r="B310" s="60" t="s">
        <v>41</v>
      </c>
      <c r="C310" s="76" t="s">
        <v>70</v>
      </c>
      <c r="D310" s="76" t="s">
        <v>70</v>
      </c>
      <c r="E310" s="76" t="s">
        <v>70</v>
      </c>
      <c r="F310" s="44" t="s">
        <v>683</v>
      </c>
      <c r="G310" s="43" t="s">
        <v>734</v>
      </c>
      <c r="H310" s="31">
        <v>0.1</v>
      </c>
      <c r="I310" s="25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c r="A311" s="43" t="s">
        <v>40</v>
      </c>
      <c r="B311" s="60" t="s">
        <v>41</v>
      </c>
      <c r="C311" s="76" t="s">
        <v>70</v>
      </c>
      <c r="D311" s="76" t="s">
        <v>70</v>
      </c>
      <c r="E311" s="76" t="s">
        <v>70</v>
      </c>
      <c r="F311" s="44" t="s">
        <v>684</v>
      </c>
      <c r="G311" s="43" t="s">
        <v>692</v>
      </c>
      <c r="H311" s="31">
        <v>0.5</v>
      </c>
      <c r="I311" s="261">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c r="A312" s="43" t="s">
        <v>40</v>
      </c>
      <c r="B312" s="60" t="s">
        <v>41</v>
      </c>
      <c r="C312" s="76" t="s">
        <v>70</v>
      </c>
      <c r="D312" s="76" t="s">
        <v>70</v>
      </c>
      <c r="E312" s="76" t="s">
        <v>70</v>
      </c>
      <c r="F312" s="44" t="s">
        <v>685</v>
      </c>
      <c r="G312" s="43" t="s">
        <v>693</v>
      </c>
      <c r="H312" s="31">
        <v>0.5</v>
      </c>
      <c r="I312" s="263"/>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7.25" hidden="1">
      <c r="A313" s="43" t="s">
        <v>40</v>
      </c>
      <c r="B313" s="60" t="s">
        <v>41</v>
      </c>
      <c r="C313" s="76" t="s">
        <v>70</v>
      </c>
      <c r="D313" s="76" t="s">
        <v>70</v>
      </c>
      <c r="E313" s="76" t="s">
        <v>70</v>
      </c>
      <c r="F313" s="44" t="s">
        <v>638</v>
      </c>
      <c r="G313" s="43" t="s">
        <v>542</v>
      </c>
      <c r="H313" s="33">
        <v>0.1</v>
      </c>
      <c r="I313" s="261">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7.25" hidden="1">
      <c r="A314" s="43" t="s">
        <v>40</v>
      </c>
      <c r="B314" s="60" t="s">
        <v>41</v>
      </c>
      <c r="C314" s="76" t="s">
        <v>70</v>
      </c>
      <c r="D314" s="76" t="s">
        <v>70</v>
      </c>
      <c r="E314" s="76" t="s">
        <v>70</v>
      </c>
      <c r="F314" s="44" t="s">
        <v>638</v>
      </c>
      <c r="G314" s="43" t="s">
        <v>666</v>
      </c>
      <c r="H314" s="33">
        <v>0.1</v>
      </c>
      <c r="I314" s="262"/>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7.25" hidden="1">
      <c r="A315" s="43" t="s">
        <v>40</v>
      </c>
      <c r="B315" s="60" t="s">
        <v>41</v>
      </c>
      <c r="C315" s="76" t="s">
        <v>70</v>
      </c>
      <c r="D315" s="76" t="s">
        <v>70</v>
      </c>
      <c r="E315" s="76" t="s">
        <v>70</v>
      </c>
      <c r="F315" s="44" t="s">
        <v>638</v>
      </c>
      <c r="G315" s="43" t="s">
        <v>667</v>
      </c>
      <c r="H315" s="33">
        <v>0.1</v>
      </c>
      <c r="I315" s="262"/>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7.25" hidden="1">
      <c r="A316" s="43" t="s">
        <v>40</v>
      </c>
      <c r="B316" s="60" t="s">
        <v>41</v>
      </c>
      <c r="C316" s="76" t="s">
        <v>70</v>
      </c>
      <c r="D316" s="76" t="s">
        <v>70</v>
      </c>
      <c r="E316" s="76" t="s">
        <v>70</v>
      </c>
      <c r="F316" s="44" t="s">
        <v>638</v>
      </c>
      <c r="G316" s="44" t="s">
        <v>546</v>
      </c>
      <c r="H316" s="31">
        <v>0.2</v>
      </c>
      <c r="I316" s="262"/>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c r="A317" s="43" t="s">
        <v>40</v>
      </c>
      <c r="B317" s="60" t="s">
        <v>41</v>
      </c>
      <c r="C317" s="76" t="s">
        <v>70</v>
      </c>
      <c r="D317" s="76" t="s">
        <v>70</v>
      </c>
      <c r="E317" s="76" t="s">
        <v>70</v>
      </c>
      <c r="F317" s="44" t="s">
        <v>686</v>
      </c>
      <c r="G317" s="43" t="s">
        <v>696</v>
      </c>
      <c r="H317" s="31">
        <v>0.2</v>
      </c>
      <c r="I317" s="262"/>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c r="A318" s="43" t="s">
        <v>40</v>
      </c>
      <c r="B318" s="60" t="s">
        <v>41</v>
      </c>
      <c r="C318" s="76" t="s">
        <v>70</v>
      </c>
      <c r="D318" s="76" t="s">
        <v>70</v>
      </c>
      <c r="E318" s="76" t="s">
        <v>70</v>
      </c>
      <c r="F318" s="44" t="s">
        <v>687</v>
      </c>
      <c r="G318" s="43" t="s">
        <v>695</v>
      </c>
      <c r="H318" s="31">
        <v>0.1</v>
      </c>
      <c r="I318" s="262"/>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c r="A319" s="43" t="s">
        <v>40</v>
      </c>
      <c r="B319" s="60" t="s">
        <v>41</v>
      </c>
      <c r="C319" s="76" t="s">
        <v>70</v>
      </c>
      <c r="D319" s="76" t="s">
        <v>70</v>
      </c>
      <c r="E319" s="76" t="s">
        <v>70</v>
      </c>
      <c r="F319" s="44" t="s">
        <v>688</v>
      </c>
      <c r="G319" s="43" t="s">
        <v>761</v>
      </c>
      <c r="H319" s="31">
        <v>0.1</v>
      </c>
      <c r="I319" s="262"/>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c r="A320" s="43" t="s">
        <v>40</v>
      </c>
      <c r="B320" s="60" t="s">
        <v>41</v>
      </c>
      <c r="C320" s="76" t="s">
        <v>70</v>
      </c>
      <c r="D320" s="76" t="s">
        <v>70</v>
      </c>
      <c r="E320" s="76" t="s">
        <v>70</v>
      </c>
      <c r="F320" s="44" t="s">
        <v>689</v>
      </c>
      <c r="G320" s="43" t="s">
        <v>694</v>
      </c>
      <c r="H320" s="31">
        <v>0.1</v>
      </c>
      <c r="I320" s="263"/>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7.25" hidden="1">
      <c r="A321" s="43" t="s">
        <v>40</v>
      </c>
      <c r="B321" s="60" t="s">
        <v>41</v>
      </c>
      <c r="C321" s="76" t="s">
        <v>70</v>
      </c>
      <c r="D321" s="76" t="s">
        <v>70</v>
      </c>
      <c r="E321" s="76" t="s">
        <v>70</v>
      </c>
      <c r="F321" s="44" t="s">
        <v>690</v>
      </c>
      <c r="G321" s="43" t="s">
        <v>523</v>
      </c>
      <c r="H321" s="33">
        <v>0.1</v>
      </c>
      <c r="I321" s="243">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c r="A322" s="43" t="s">
        <v>40</v>
      </c>
      <c r="B322" s="60" t="s">
        <v>41</v>
      </c>
      <c r="C322" s="76" t="s">
        <v>70</v>
      </c>
      <c r="D322" s="76" t="s">
        <v>70</v>
      </c>
      <c r="E322" s="76" t="s">
        <v>70</v>
      </c>
      <c r="F322" s="44" t="s">
        <v>635</v>
      </c>
      <c r="G322" s="43" t="s">
        <v>526</v>
      </c>
      <c r="H322" s="33">
        <v>0.2</v>
      </c>
      <c r="I322" s="244"/>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7.25" hidden="1">
      <c r="A323" s="43" t="s">
        <v>40</v>
      </c>
      <c r="B323" s="60" t="s">
        <v>41</v>
      </c>
      <c r="C323" s="76" t="s">
        <v>70</v>
      </c>
      <c r="D323" s="76" t="s">
        <v>70</v>
      </c>
      <c r="E323" s="76" t="s">
        <v>70</v>
      </c>
      <c r="F323" s="44" t="s">
        <v>634</v>
      </c>
      <c r="G323" s="43" t="s">
        <v>528</v>
      </c>
      <c r="H323" s="33">
        <v>0.1</v>
      </c>
      <c r="I323" s="244"/>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c r="A324" s="43" t="s">
        <v>40</v>
      </c>
      <c r="B324" s="60" t="s">
        <v>41</v>
      </c>
      <c r="C324" s="76" t="s">
        <v>70</v>
      </c>
      <c r="D324" s="76" t="s">
        <v>70</v>
      </c>
      <c r="E324" s="76" t="s">
        <v>70</v>
      </c>
      <c r="F324" s="44" t="s">
        <v>634</v>
      </c>
      <c r="G324" s="43" t="s">
        <v>530</v>
      </c>
      <c r="H324" s="33">
        <v>0.2</v>
      </c>
      <c r="I324" s="244"/>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c r="A325" s="43" t="s">
        <v>40</v>
      </c>
      <c r="B325" s="60" t="s">
        <v>41</v>
      </c>
      <c r="C325" s="76" t="s">
        <v>70</v>
      </c>
      <c r="D325" s="76" t="s">
        <v>70</v>
      </c>
      <c r="E325" s="76" t="s">
        <v>70</v>
      </c>
      <c r="F325" s="44" t="s">
        <v>637</v>
      </c>
      <c r="G325" s="43" t="s">
        <v>532</v>
      </c>
      <c r="H325" s="33">
        <v>0.2</v>
      </c>
      <c r="I325" s="244"/>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c r="A326" s="43" t="s">
        <v>40</v>
      </c>
      <c r="B326" s="60" t="s">
        <v>41</v>
      </c>
      <c r="C326" s="76" t="s">
        <v>70</v>
      </c>
      <c r="D326" s="76" t="s">
        <v>70</v>
      </c>
      <c r="E326" s="76" t="s">
        <v>70</v>
      </c>
      <c r="F326" s="44" t="s">
        <v>636</v>
      </c>
      <c r="G326" s="43" t="s">
        <v>537</v>
      </c>
      <c r="H326" s="33">
        <v>0.2</v>
      </c>
      <c r="I326" s="245"/>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c r="G329" s="38"/>
    </row>
    <row r="330" spans="1:41">
      <c r="G330" s="39"/>
    </row>
    <row r="331" spans="1:41">
      <c r="G331" s="40"/>
    </row>
  </sheetData>
  <autoFilter ref="A9:DL9" xr:uid="{00000000-0009-0000-0000-000005000000}"/>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xr:uid="{00000000-0002-0000-0500-000000000000}"/>
    <dataValidation allowBlank="1" showInputMessage="1" showErrorMessage="1" prompt="Son los hitos o grandes actividades a ejecutar en el plan de acción y que se pueden medir en tiempo de ejecución, producto o entregables._x000a__x000a_Nota: formular en infinitivo" sqref="F64711 F64701:F64702" xr:uid="{00000000-0002-0000-0500-000001000000}"/>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xr:uid="{00000000-0002-0000-0500-000002000000}"/>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L304"/>
  <sheetViews>
    <sheetView view="pageBreakPreview" zoomScale="60" zoomScaleNormal="60" workbookViewId="0">
      <selection activeCell="AP172" sqref="AP172"/>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7109375" style="1" customWidth="1"/>
    <col min="43" max="116" width="11.42578125" style="1"/>
    <col min="117"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c r="G4" s="8"/>
      <c r="H4" s="8"/>
      <c r="AK4" s="7"/>
    </row>
    <row r="5" spans="1:42" ht="36.75" customHeight="1">
      <c r="A5" s="10" t="s">
        <v>3</v>
      </c>
      <c r="B5" s="11">
        <v>44914</v>
      </c>
      <c r="C5" s="12" t="s">
        <v>4</v>
      </c>
      <c r="D5" s="27">
        <v>45016</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c r="A17" s="43" t="s">
        <v>40</v>
      </c>
      <c r="B17" s="60" t="s">
        <v>41</v>
      </c>
      <c r="C17" s="60">
        <v>527</v>
      </c>
      <c r="D17" s="247">
        <v>1</v>
      </c>
      <c r="E17" s="252">
        <v>628314000</v>
      </c>
      <c r="F17" s="44" t="s">
        <v>61</v>
      </c>
      <c r="G17" s="44" t="s">
        <v>62</v>
      </c>
      <c r="H17" s="31">
        <v>0.33</v>
      </c>
      <c r="I17" s="261">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c r="A18" s="158" t="s">
        <v>40</v>
      </c>
      <c r="B18" s="159" t="s">
        <v>41</v>
      </c>
      <c r="C18" s="159">
        <v>527</v>
      </c>
      <c r="D18" s="248"/>
      <c r="E18" s="253"/>
      <c r="F18" s="160" t="s">
        <v>61</v>
      </c>
      <c r="G18" s="160" t="s">
        <v>64</v>
      </c>
      <c r="H18" s="161">
        <v>0.33</v>
      </c>
      <c r="I18" s="262"/>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c r="A19" s="43" t="s">
        <v>40</v>
      </c>
      <c r="B19" s="60" t="s">
        <v>41</v>
      </c>
      <c r="C19" s="60">
        <v>527</v>
      </c>
      <c r="D19" s="249"/>
      <c r="E19" s="254"/>
      <c r="F19" s="44" t="s">
        <v>61</v>
      </c>
      <c r="G19" s="44" t="s">
        <v>67</v>
      </c>
      <c r="H19" s="31">
        <v>0.34</v>
      </c>
      <c r="I19" s="263"/>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c r="A20" s="43" t="s">
        <v>40</v>
      </c>
      <c r="B20" s="60" t="s">
        <v>41</v>
      </c>
      <c r="C20" s="60">
        <v>526</v>
      </c>
      <c r="D20" s="60" t="s">
        <v>70</v>
      </c>
      <c r="E20" s="60" t="s">
        <v>70</v>
      </c>
      <c r="F20" s="44" t="s">
        <v>71</v>
      </c>
      <c r="G20" s="44" t="s">
        <v>72</v>
      </c>
      <c r="H20" s="33">
        <v>0.36</v>
      </c>
      <c r="I20" s="24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c r="A21" s="43" t="s">
        <v>40</v>
      </c>
      <c r="B21" s="60" t="s">
        <v>41</v>
      </c>
      <c r="C21" s="60">
        <v>526</v>
      </c>
      <c r="D21" s="60" t="s">
        <v>70</v>
      </c>
      <c r="E21" s="60" t="s">
        <v>70</v>
      </c>
      <c r="F21" s="44" t="s">
        <v>71</v>
      </c>
      <c r="G21" s="44" t="s">
        <v>75</v>
      </c>
      <c r="H21" s="33">
        <v>0.09</v>
      </c>
      <c r="I21" s="24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c r="A22" s="43" t="s">
        <v>40</v>
      </c>
      <c r="B22" s="60" t="s">
        <v>41</v>
      </c>
      <c r="C22" s="60">
        <v>526</v>
      </c>
      <c r="D22" s="60" t="s">
        <v>70</v>
      </c>
      <c r="E22" s="60" t="s">
        <v>70</v>
      </c>
      <c r="F22" s="44" t="s">
        <v>77</v>
      </c>
      <c r="G22" s="44" t="s">
        <v>78</v>
      </c>
      <c r="H22" s="33">
        <v>0.15</v>
      </c>
      <c r="I22" s="24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c r="A23" s="43" t="s">
        <v>40</v>
      </c>
      <c r="B23" s="60" t="s">
        <v>41</v>
      </c>
      <c r="C23" s="60">
        <v>526</v>
      </c>
      <c r="D23" s="60" t="s">
        <v>70</v>
      </c>
      <c r="E23" s="60" t="s">
        <v>70</v>
      </c>
      <c r="F23" s="44" t="s">
        <v>80</v>
      </c>
      <c r="G23" s="44" t="s">
        <v>81</v>
      </c>
      <c r="H23" s="33">
        <v>0.1</v>
      </c>
      <c r="I23" s="24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c r="A24" s="43" t="s">
        <v>40</v>
      </c>
      <c r="B24" s="60" t="s">
        <v>41</v>
      </c>
      <c r="C24" s="60">
        <v>526</v>
      </c>
      <c r="D24" s="60" t="s">
        <v>70</v>
      </c>
      <c r="E24" s="60" t="s">
        <v>70</v>
      </c>
      <c r="F24" s="44" t="s">
        <v>83</v>
      </c>
      <c r="G24" s="44" t="s">
        <v>84</v>
      </c>
      <c r="H24" s="33">
        <v>0.1</v>
      </c>
      <c r="I24" s="24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c r="A25" s="43" t="s">
        <v>40</v>
      </c>
      <c r="B25" s="60" t="s">
        <v>41</v>
      </c>
      <c r="C25" s="60">
        <v>526</v>
      </c>
      <c r="D25" s="60" t="s">
        <v>70</v>
      </c>
      <c r="E25" s="60" t="s">
        <v>70</v>
      </c>
      <c r="F25" s="44" t="s">
        <v>86</v>
      </c>
      <c r="G25" s="44" t="s">
        <v>87</v>
      </c>
      <c r="H25" s="33">
        <v>0.1</v>
      </c>
      <c r="I25" s="24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c r="A26" s="43" t="s">
        <v>40</v>
      </c>
      <c r="B26" s="60" t="s">
        <v>41</v>
      </c>
      <c r="C26" s="60">
        <v>526</v>
      </c>
      <c r="D26" s="60" t="s">
        <v>70</v>
      </c>
      <c r="E26" s="60" t="s">
        <v>70</v>
      </c>
      <c r="F26" s="44" t="s">
        <v>86</v>
      </c>
      <c r="G26" s="44" t="s">
        <v>89</v>
      </c>
      <c r="H26" s="33">
        <v>0.1</v>
      </c>
      <c r="I26" s="246"/>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c r="A27" s="43" t="s">
        <v>40</v>
      </c>
      <c r="B27" s="60" t="s">
        <v>41</v>
      </c>
      <c r="C27" s="60">
        <v>526</v>
      </c>
      <c r="D27" s="60" t="s">
        <v>70</v>
      </c>
      <c r="E27" s="60" t="s">
        <v>70</v>
      </c>
      <c r="F27" s="44" t="s">
        <v>91</v>
      </c>
      <c r="G27" s="44" t="s">
        <v>92</v>
      </c>
      <c r="H27" s="33">
        <v>0.2</v>
      </c>
      <c r="I27" s="26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5" hidden="1" customHeight="1">
      <c r="A28" s="43" t="s">
        <v>40</v>
      </c>
      <c r="B28" s="60" t="s">
        <v>41</v>
      </c>
      <c r="C28" s="60">
        <v>526</v>
      </c>
      <c r="D28" s="60" t="s">
        <v>70</v>
      </c>
      <c r="E28" s="60" t="s">
        <v>70</v>
      </c>
      <c r="F28" s="44" t="s">
        <v>91</v>
      </c>
      <c r="G28" s="44" t="s">
        <v>96</v>
      </c>
      <c r="H28" s="33">
        <v>0.8</v>
      </c>
      <c r="I28" s="26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c r="A29" s="43" t="s">
        <v>40</v>
      </c>
      <c r="B29" s="60" t="s">
        <v>41</v>
      </c>
      <c r="C29" s="60">
        <v>526</v>
      </c>
      <c r="D29" s="60" t="s">
        <v>70</v>
      </c>
      <c r="E29" s="60" t="s">
        <v>70</v>
      </c>
      <c r="F29" s="44" t="s">
        <v>98</v>
      </c>
      <c r="G29" s="44" t="s">
        <v>99</v>
      </c>
      <c r="H29" s="33">
        <v>0.2</v>
      </c>
      <c r="I29" s="26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c r="A30" s="43" t="s">
        <v>40</v>
      </c>
      <c r="B30" s="60" t="s">
        <v>41</v>
      </c>
      <c r="C30" s="60">
        <v>526</v>
      </c>
      <c r="D30" s="60" t="s">
        <v>70</v>
      </c>
      <c r="E30" s="60" t="s">
        <v>70</v>
      </c>
      <c r="F30" s="44" t="s">
        <v>98</v>
      </c>
      <c r="G30" s="44" t="s">
        <v>101</v>
      </c>
      <c r="H30" s="33">
        <v>0.8</v>
      </c>
      <c r="I30" s="26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c r="A31" s="43" t="s">
        <v>40</v>
      </c>
      <c r="B31" s="60" t="s">
        <v>41</v>
      </c>
      <c r="C31" s="60">
        <v>526</v>
      </c>
      <c r="D31" s="60" t="s">
        <v>70</v>
      </c>
      <c r="E31" s="60" t="s">
        <v>70</v>
      </c>
      <c r="F31" s="44" t="s">
        <v>103</v>
      </c>
      <c r="G31" s="44" t="s">
        <v>104</v>
      </c>
      <c r="H31" s="33">
        <v>0.5</v>
      </c>
      <c r="I31" s="26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c r="A32" s="43" t="s">
        <v>40</v>
      </c>
      <c r="B32" s="60" t="s">
        <v>41</v>
      </c>
      <c r="C32" s="60">
        <v>526</v>
      </c>
      <c r="D32" s="60" t="s">
        <v>70</v>
      </c>
      <c r="E32" s="60" t="s">
        <v>70</v>
      </c>
      <c r="F32" s="44" t="s">
        <v>103</v>
      </c>
      <c r="G32" s="44" t="s">
        <v>105</v>
      </c>
      <c r="H32" s="33">
        <v>0.5</v>
      </c>
      <c r="I32" s="26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90" hidden="1">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c r="A35" s="43" t="s">
        <v>40</v>
      </c>
      <c r="B35" s="60" t="s">
        <v>41</v>
      </c>
      <c r="C35" s="60">
        <v>526</v>
      </c>
      <c r="D35" s="60" t="s">
        <v>70</v>
      </c>
      <c r="E35" s="60" t="s">
        <v>70</v>
      </c>
      <c r="F35" s="44" t="s">
        <v>114</v>
      </c>
      <c r="G35" s="44" t="s">
        <v>115</v>
      </c>
      <c r="H35" s="33">
        <v>0.25</v>
      </c>
      <c r="I35" s="26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c r="A36" s="43" t="s">
        <v>40</v>
      </c>
      <c r="B36" s="60" t="s">
        <v>41</v>
      </c>
      <c r="C36" s="60">
        <v>526</v>
      </c>
      <c r="D36" s="60" t="s">
        <v>70</v>
      </c>
      <c r="E36" s="60" t="s">
        <v>70</v>
      </c>
      <c r="F36" s="44" t="s">
        <v>114</v>
      </c>
      <c r="G36" s="44" t="s">
        <v>117</v>
      </c>
      <c r="H36" s="33">
        <v>0.25</v>
      </c>
      <c r="I36" s="26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c r="A37" s="43" t="s">
        <v>40</v>
      </c>
      <c r="B37" s="60" t="s">
        <v>41</v>
      </c>
      <c r="C37" s="60">
        <v>526</v>
      </c>
      <c r="D37" s="60" t="s">
        <v>70</v>
      </c>
      <c r="E37" s="60" t="s">
        <v>70</v>
      </c>
      <c r="F37" s="44" t="s">
        <v>114</v>
      </c>
      <c r="G37" s="44" t="s">
        <v>119</v>
      </c>
      <c r="H37" s="33">
        <v>0.5</v>
      </c>
      <c r="I37" s="26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c r="A38" s="43" t="s">
        <v>40</v>
      </c>
      <c r="B38" s="60" t="s">
        <v>41</v>
      </c>
      <c r="C38" s="60">
        <v>526</v>
      </c>
      <c r="D38" s="60" t="s">
        <v>70</v>
      </c>
      <c r="E38" s="60" t="s">
        <v>70</v>
      </c>
      <c r="F38" s="44" t="s">
        <v>121</v>
      </c>
      <c r="G38" s="44" t="s">
        <v>122</v>
      </c>
      <c r="H38" s="33">
        <v>0.2</v>
      </c>
      <c r="I38" s="26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c r="A39" s="43" t="s">
        <v>40</v>
      </c>
      <c r="B39" s="60" t="s">
        <v>41</v>
      </c>
      <c r="C39" s="60">
        <v>526</v>
      </c>
      <c r="D39" s="60" t="s">
        <v>70</v>
      </c>
      <c r="E39" s="60" t="s">
        <v>70</v>
      </c>
      <c r="F39" s="44" t="s">
        <v>121</v>
      </c>
      <c r="G39" s="44" t="s">
        <v>124</v>
      </c>
      <c r="H39" s="33">
        <v>0.8</v>
      </c>
      <c r="I39" s="26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c r="A43" s="43" t="s">
        <v>40</v>
      </c>
      <c r="B43" s="60" t="s">
        <v>41</v>
      </c>
      <c r="C43" s="60">
        <v>527</v>
      </c>
      <c r="D43" s="60" t="s">
        <v>70</v>
      </c>
      <c r="E43" s="60" t="s">
        <v>70</v>
      </c>
      <c r="F43" s="44" t="s">
        <v>129</v>
      </c>
      <c r="G43" s="44" t="s">
        <v>132</v>
      </c>
      <c r="H43" s="31">
        <v>0.25</v>
      </c>
      <c r="I43" s="251"/>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c r="A44" s="43" t="s">
        <v>40</v>
      </c>
      <c r="B44" s="60" t="s">
        <v>41</v>
      </c>
      <c r="C44" s="60">
        <v>527</v>
      </c>
      <c r="D44" s="60" t="s">
        <v>70</v>
      </c>
      <c r="E44" s="60" t="s">
        <v>70</v>
      </c>
      <c r="F44" s="44" t="s">
        <v>129</v>
      </c>
      <c r="G44" s="44" t="s">
        <v>134</v>
      </c>
      <c r="H44" s="31">
        <v>0.15</v>
      </c>
      <c r="I44" s="251"/>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c r="A45" s="43" t="s">
        <v>40</v>
      </c>
      <c r="B45" s="60" t="s">
        <v>41</v>
      </c>
      <c r="C45" s="60">
        <v>527</v>
      </c>
      <c r="D45" s="60" t="s">
        <v>70</v>
      </c>
      <c r="E45" s="60" t="s">
        <v>70</v>
      </c>
      <c r="F45" s="44" t="s">
        <v>129</v>
      </c>
      <c r="G45" s="44" t="s">
        <v>136</v>
      </c>
      <c r="H45" s="31">
        <v>0.2</v>
      </c>
      <c r="I45" s="251"/>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c r="A46" s="43" t="s">
        <v>40</v>
      </c>
      <c r="B46" s="60" t="s">
        <v>41</v>
      </c>
      <c r="C46" s="60">
        <v>527</v>
      </c>
      <c r="D46" s="60" t="s">
        <v>70</v>
      </c>
      <c r="E46" s="60" t="s">
        <v>70</v>
      </c>
      <c r="F46" s="44" t="s">
        <v>129</v>
      </c>
      <c r="G46" s="44" t="s">
        <v>138</v>
      </c>
      <c r="H46" s="31">
        <v>0.2</v>
      </c>
      <c r="I46" s="251"/>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c r="A47" s="43" t="s">
        <v>40</v>
      </c>
      <c r="B47" s="60" t="s">
        <v>41</v>
      </c>
      <c r="C47" s="60">
        <v>527</v>
      </c>
      <c r="D47" s="60" t="s">
        <v>70</v>
      </c>
      <c r="E47" s="60" t="s">
        <v>70</v>
      </c>
      <c r="F47" s="44" t="s">
        <v>140</v>
      </c>
      <c r="G47" s="44" t="s">
        <v>141</v>
      </c>
      <c r="H47" s="33">
        <v>0.5</v>
      </c>
      <c r="I47" s="261">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c r="A48" s="43" t="s">
        <v>40</v>
      </c>
      <c r="B48" s="60" t="s">
        <v>41</v>
      </c>
      <c r="C48" s="60">
        <v>527</v>
      </c>
      <c r="D48" s="60" t="s">
        <v>70</v>
      </c>
      <c r="E48" s="60" t="s">
        <v>70</v>
      </c>
      <c r="F48" s="44" t="s">
        <v>140</v>
      </c>
      <c r="G48" s="44" t="s">
        <v>143</v>
      </c>
      <c r="H48" s="33">
        <v>0.5</v>
      </c>
      <c r="I48" s="263"/>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c r="A50" s="43" t="s">
        <v>40</v>
      </c>
      <c r="B50" s="60" t="s">
        <v>41</v>
      </c>
      <c r="C50" s="60">
        <v>527</v>
      </c>
      <c r="D50" s="60" t="s">
        <v>70</v>
      </c>
      <c r="E50" s="60" t="s">
        <v>70</v>
      </c>
      <c r="F50" s="44" t="s">
        <v>145</v>
      </c>
      <c r="G50" s="44" t="s">
        <v>148</v>
      </c>
      <c r="H50" s="33">
        <v>0.5</v>
      </c>
      <c r="I50" s="251"/>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c r="A52" s="43" t="s">
        <v>152</v>
      </c>
      <c r="B52" s="60" t="s">
        <v>153</v>
      </c>
      <c r="C52" s="60">
        <v>329</v>
      </c>
      <c r="D52" s="261">
        <v>0.25</v>
      </c>
      <c r="E52" s="252">
        <v>1006256289</v>
      </c>
      <c r="F52" s="43" t="s">
        <v>154</v>
      </c>
      <c r="G52" s="43" t="s">
        <v>155</v>
      </c>
      <c r="H52" s="33">
        <v>0.2</v>
      </c>
      <c r="I52" s="24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c r="A53" s="43" t="s">
        <v>152</v>
      </c>
      <c r="B53" s="60" t="s">
        <v>153</v>
      </c>
      <c r="C53" s="60">
        <v>329</v>
      </c>
      <c r="D53" s="248"/>
      <c r="E53" s="253"/>
      <c r="F53" s="43" t="s">
        <v>154</v>
      </c>
      <c r="G53" s="44" t="s">
        <v>161</v>
      </c>
      <c r="H53" s="33">
        <v>0.1</v>
      </c>
      <c r="I53" s="24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c r="A54" s="43" t="s">
        <v>152</v>
      </c>
      <c r="B54" s="60" t="s">
        <v>153</v>
      </c>
      <c r="C54" s="60">
        <v>329</v>
      </c>
      <c r="D54" s="248"/>
      <c r="E54" s="253"/>
      <c r="F54" s="43" t="s">
        <v>154</v>
      </c>
      <c r="G54" s="44" t="s">
        <v>163</v>
      </c>
      <c r="H54" s="33">
        <v>0.2</v>
      </c>
      <c r="I54" s="24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c r="A55" s="43" t="s">
        <v>152</v>
      </c>
      <c r="B55" s="60" t="s">
        <v>153</v>
      </c>
      <c r="C55" s="60">
        <v>329</v>
      </c>
      <c r="D55" s="248"/>
      <c r="E55" s="253"/>
      <c r="F55" s="43" t="s">
        <v>154</v>
      </c>
      <c r="G55" s="44" t="s">
        <v>165</v>
      </c>
      <c r="H55" s="33">
        <v>0.1</v>
      </c>
      <c r="I55" s="24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c r="A56" s="43" t="s">
        <v>152</v>
      </c>
      <c r="B56" s="60" t="s">
        <v>153</v>
      </c>
      <c r="C56" s="60">
        <v>329</v>
      </c>
      <c r="D56" s="248"/>
      <c r="E56" s="253"/>
      <c r="F56" s="43" t="s">
        <v>154</v>
      </c>
      <c r="G56" s="44" t="s">
        <v>167</v>
      </c>
      <c r="H56" s="33">
        <v>0.1</v>
      </c>
      <c r="I56" s="24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c r="A57" s="43" t="s">
        <v>152</v>
      </c>
      <c r="B57" s="60" t="s">
        <v>153</v>
      </c>
      <c r="C57" s="60">
        <v>329</v>
      </c>
      <c r="D57" s="248"/>
      <c r="E57" s="253"/>
      <c r="F57" s="43" t="s">
        <v>154</v>
      </c>
      <c r="G57" s="44" t="s">
        <v>169</v>
      </c>
      <c r="H57" s="33">
        <v>0.2</v>
      </c>
      <c r="I57" s="24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c r="A58" s="43" t="s">
        <v>152</v>
      </c>
      <c r="B58" s="60" t="s">
        <v>153</v>
      </c>
      <c r="C58" s="60">
        <v>329</v>
      </c>
      <c r="D58" s="248"/>
      <c r="E58" s="253"/>
      <c r="F58" s="43" t="s">
        <v>154</v>
      </c>
      <c r="G58" s="43" t="s">
        <v>171</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c r="A59" s="43" t="s">
        <v>152</v>
      </c>
      <c r="B59" s="60" t="s">
        <v>153</v>
      </c>
      <c r="C59" s="60">
        <v>329</v>
      </c>
      <c r="D59" s="60" t="s">
        <v>70</v>
      </c>
      <c r="E59" s="60" t="s">
        <v>70</v>
      </c>
      <c r="F59" s="43" t="s">
        <v>175</v>
      </c>
      <c r="G59" s="43" t="s">
        <v>176</v>
      </c>
      <c r="H59" s="33">
        <v>0.5</v>
      </c>
      <c r="I59" s="26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c r="A60" s="43" t="s">
        <v>152</v>
      </c>
      <c r="B60" s="60" t="s">
        <v>153</v>
      </c>
      <c r="C60" s="60">
        <v>329</v>
      </c>
      <c r="D60" s="60" t="s">
        <v>70</v>
      </c>
      <c r="E60" s="60" t="s">
        <v>70</v>
      </c>
      <c r="F60" s="43" t="s">
        <v>175</v>
      </c>
      <c r="G60" s="43" t="s">
        <v>178</v>
      </c>
      <c r="H60" s="33">
        <v>0.5</v>
      </c>
      <c r="I60" s="26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c r="A61" s="43" t="s">
        <v>40</v>
      </c>
      <c r="B61" s="60" t="s">
        <v>41</v>
      </c>
      <c r="C61" s="60">
        <v>528</v>
      </c>
      <c r="D61" s="60" t="s">
        <v>70</v>
      </c>
      <c r="E61" s="60" t="s">
        <v>70</v>
      </c>
      <c r="F61" s="44" t="s">
        <v>721</v>
      </c>
      <c r="G61" s="44" t="s">
        <v>180</v>
      </c>
      <c r="H61" s="31">
        <v>0.2</v>
      </c>
      <c r="I61" s="24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c r="A62" s="43" t="s">
        <v>40</v>
      </c>
      <c r="B62" s="60" t="s">
        <v>41</v>
      </c>
      <c r="C62" s="60">
        <v>528</v>
      </c>
      <c r="D62" s="60" t="s">
        <v>70</v>
      </c>
      <c r="E62" s="60" t="s">
        <v>70</v>
      </c>
      <c r="F62" s="44" t="s">
        <v>721</v>
      </c>
      <c r="G62" s="44" t="s">
        <v>185</v>
      </c>
      <c r="H62" s="31">
        <v>0.2</v>
      </c>
      <c r="I62" s="24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c r="A63" s="43" t="s">
        <v>40</v>
      </c>
      <c r="B63" s="60" t="s">
        <v>41</v>
      </c>
      <c r="C63" s="60">
        <v>528</v>
      </c>
      <c r="D63" s="60" t="s">
        <v>70</v>
      </c>
      <c r="E63" s="60" t="s">
        <v>70</v>
      </c>
      <c r="F63" s="44" t="s">
        <v>721</v>
      </c>
      <c r="G63" s="44" t="s">
        <v>187</v>
      </c>
      <c r="H63" s="31">
        <v>0.1</v>
      </c>
      <c r="I63" s="24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c r="A64" s="43" t="s">
        <v>40</v>
      </c>
      <c r="B64" s="60" t="s">
        <v>41</v>
      </c>
      <c r="C64" s="60">
        <v>528</v>
      </c>
      <c r="D64" s="60" t="s">
        <v>70</v>
      </c>
      <c r="E64" s="60" t="s">
        <v>70</v>
      </c>
      <c r="F64" s="44" t="s">
        <v>721</v>
      </c>
      <c r="G64" s="44" t="s">
        <v>189</v>
      </c>
      <c r="H64" s="31">
        <v>0.2</v>
      </c>
      <c r="I64" s="24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c r="A65" s="43" t="s">
        <v>40</v>
      </c>
      <c r="B65" s="60" t="s">
        <v>41</v>
      </c>
      <c r="C65" s="60">
        <v>528</v>
      </c>
      <c r="D65" s="60" t="s">
        <v>70</v>
      </c>
      <c r="E65" s="60" t="s">
        <v>70</v>
      </c>
      <c r="F65" s="44" t="s">
        <v>721</v>
      </c>
      <c r="G65" s="44" t="s">
        <v>191</v>
      </c>
      <c r="H65" s="31">
        <v>0.1</v>
      </c>
      <c r="I65" s="24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c r="A66" s="43" t="s">
        <v>40</v>
      </c>
      <c r="B66" s="60" t="s">
        <v>41</v>
      </c>
      <c r="C66" s="60">
        <v>528</v>
      </c>
      <c r="D66" s="60" t="s">
        <v>70</v>
      </c>
      <c r="E66" s="60" t="s">
        <v>70</v>
      </c>
      <c r="F66" s="44" t="s">
        <v>721</v>
      </c>
      <c r="G66" s="44" t="s">
        <v>193</v>
      </c>
      <c r="H66" s="31">
        <v>0.1</v>
      </c>
      <c r="I66" s="24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c r="A67" s="43" t="s">
        <v>40</v>
      </c>
      <c r="B67" s="60" t="s">
        <v>41</v>
      </c>
      <c r="C67" s="60">
        <v>528</v>
      </c>
      <c r="D67" s="60" t="s">
        <v>70</v>
      </c>
      <c r="E67" s="60" t="s">
        <v>70</v>
      </c>
      <c r="F67" s="44" t="s">
        <v>721</v>
      </c>
      <c r="G67" s="44" t="s">
        <v>194</v>
      </c>
      <c r="H67" s="31">
        <v>0.1</v>
      </c>
      <c r="I67" s="24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c r="A71" s="43" t="s">
        <v>40</v>
      </c>
      <c r="B71" s="60" t="s">
        <v>203</v>
      </c>
      <c r="C71" s="60">
        <v>424</v>
      </c>
      <c r="D71" s="60" t="s">
        <v>70</v>
      </c>
      <c r="E71" s="60" t="s">
        <v>70</v>
      </c>
      <c r="F71" s="43" t="s">
        <v>204</v>
      </c>
      <c r="G71" s="43" t="s">
        <v>208</v>
      </c>
      <c r="H71" s="63">
        <v>0.1666</v>
      </c>
      <c r="I71" s="251"/>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c r="A72" s="43" t="s">
        <v>40</v>
      </c>
      <c r="B72" s="60" t="s">
        <v>203</v>
      </c>
      <c r="C72" s="60">
        <v>424</v>
      </c>
      <c r="D72" s="60" t="s">
        <v>70</v>
      </c>
      <c r="E72" s="60" t="s">
        <v>70</v>
      </c>
      <c r="F72" s="43" t="s">
        <v>204</v>
      </c>
      <c r="G72" s="43" t="s">
        <v>747</v>
      </c>
      <c r="H72" s="63">
        <v>0.1666</v>
      </c>
      <c r="I72" s="251"/>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c r="A73" s="43" t="s">
        <v>40</v>
      </c>
      <c r="B73" s="60" t="s">
        <v>203</v>
      </c>
      <c r="C73" s="60">
        <v>424</v>
      </c>
      <c r="D73" s="60" t="s">
        <v>70</v>
      </c>
      <c r="E73" s="60" t="s">
        <v>70</v>
      </c>
      <c r="F73" s="43" t="s">
        <v>204</v>
      </c>
      <c r="G73" s="43" t="s">
        <v>211</v>
      </c>
      <c r="H73" s="63">
        <v>0.16669999999999999</v>
      </c>
      <c r="I73" s="251"/>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c r="A74" s="43" t="s">
        <v>40</v>
      </c>
      <c r="B74" s="60" t="s">
        <v>203</v>
      </c>
      <c r="C74" s="60">
        <v>424</v>
      </c>
      <c r="D74" s="60" t="s">
        <v>70</v>
      </c>
      <c r="E74" s="60" t="s">
        <v>70</v>
      </c>
      <c r="F74" s="43" t="s">
        <v>204</v>
      </c>
      <c r="G74" s="43" t="s">
        <v>213</v>
      </c>
      <c r="H74" s="63">
        <v>0.16669999999999999</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90" hidden="1">
      <c r="A75" s="43" t="s">
        <v>40</v>
      </c>
      <c r="B75" s="60" t="s">
        <v>203</v>
      </c>
      <c r="C75" s="60">
        <v>424</v>
      </c>
      <c r="D75" s="60" t="s">
        <v>70</v>
      </c>
      <c r="E75" s="60" t="s">
        <v>70</v>
      </c>
      <c r="F75" s="43" t="s">
        <v>204</v>
      </c>
      <c r="G75" s="43" t="s">
        <v>215</v>
      </c>
      <c r="H75" s="63">
        <v>0.16669999999999999</v>
      </c>
      <c r="I75" s="251"/>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c r="A76" s="43" t="s">
        <v>217</v>
      </c>
      <c r="B76" s="60" t="s">
        <v>218</v>
      </c>
      <c r="C76" s="60">
        <v>27</v>
      </c>
      <c r="D76" s="261">
        <v>0.2</v>
      </c>
      <c r="E76" s="264">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3" si="2">+J76+L76+N76+P76+R76+T76+V76+X76+Z76+AB76+AD76+AF76</f>
        <v>1.004</v>
      </c>
      <c r="AI76" s="64">
        <v>44958</v>
      </c>
      <c r="AJ76" s="64">
        <v>45260</v>
      </c>
      <c r="AK76" s="43" t="s">
        <v>220</v>
      </c>
      <c r="AL76" s="43" t="s">
        <v>221</v>
      </c>
      <c r="AM76" s="43" t="s">
        <v>222</v>
      </c>
      <c r="AN76" s="43" t="s">
        <v>748</v>
      </c>
      <c r="AO76" s="43" t="s">
        <v>223</v>
      </c>
    </row>
    <row r="77" spans="1:41" ht="135" hidden="1">
      <c r="A77" s="43" t="s">
        <v>217</v>
      </c>
      <c r="B77" s="60" t="s">
        <v>218</v>
      </c>
      <c r="C77" s="60">
        <v>27</v>
      </c>
      <c r="D77" s="262"/>
      <c r="E77" s="256"/>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c r="A78" s="43" t="s">
        <v>217</v>
      </c>
      <c r="B78" s="60" t="s">
        <v>218</v>
      </c>
      <c r="C78" s="60">
        <v>27</v>
      </c>
      <c r="D78" s="262"/>
      <c r="E78" s="256"/>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c r="A79" s="43" t="s">
        <v>217</v>
      </c>
      <c r="B79" s="60" t="s">
        <v>218</v>
      </c>
      <c r="C79" s="60">
        <v>27</v>
      </c>
      <c r="D79" s="262"/>
      <c r="E79" s="256"/>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90" hidden="1">
      <c r="A80" s="43" t="s">
        <v>217</v>
      </c>
      <c r="B80" s="60" t="s">
        <v>218</v>
      </c>
      <c r="C80" s="60">
        <v>27</v>
      </c>
      <c r="D80" s="262"/>
      <c r="E80" s="256"/>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c r="A81" s="43" t="s">
        <v>217</v>
      </c>
      <c r="B81" s="60" t="s">
        <v>218</v>
      </c>
      <c r="C81" s="60">
        <v>27</v>
      </c>
      <c r="D81" s="263"/>
      <c r="E81" s="257"/>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c r="A83" s="43" t="s">
        <v>152</v>
      </c>
      <c r="B83" s="60" t="s">
        <v>153</v>
      </c>
      <c r="C83" s="60">
        <v>325</v>
      </c>
      <c r="D83" s="247">
        <v>50</v>
      </c>
      <c r="E83" s="252">
        <v>450125201</v>
      </c>
      <c r="F83" s="44" t="s">
        <v>236</v>
      </c>
      <c r="G83" s="44" t="s">
        <v>237</v>
      </c>
      <c r="H83" s="31">
        <v>0.2</v>
      </c>
      <c r="I83" s="24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c r="A84" s="43" t="s">
        <v>152</v>
      </c>
      <c r="B84" s="60" t="s">
        <v>153</v>
      </c>
      <c r="C84" s="60">
        <v>325</v>
      </c>
      <c r="D84" s="248"/>
      <c r="E84" s="253"/>
      <c r="F84" s="44" t="s">
        <v>236</v>
      </c>
      <c r="G84" s="44" t="s">
        <v>242</v>
      </c>
      <c r="H84" s="31">
        <v>0.1</v>
      </c>
      <c r="I84" s="24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c r="A85" s="43" t="s">
        <v>152</v>
      </c>
      <c r="B85" s="60" t="s">
        <v>153</v>
      </c>
      <c r="C85" s="60">
        <v>325</v>
      </c>
      <c r="D85" s="248"/>
      <c r="E85" s="253"/>
      <c r="F85" s="44" t="s">
        <v>236</v>
      </c>
      <c r="G85" s="44" t="s">
        <v>244</v>
      </c>
      <c r="H85" s="31">
        <v>0.05</v>
      </c>
      <c r="I85" s="24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c r="A86" s="43" t="s">
        <v>152</v>
      </c>
      <c r="B86" s="60" t="s">
        <v>153</v>
      </c>
      <c r="C86" s="60">
        <v>325</v>
      </c>
      <c r="D86" s="248"/>
      <c r="E86" s="253"/>
      <c r="F86" s="44" t="s">
        <v>236</v>
      </c>
      <c r="G86" s="44" t="s">
        <v>246</v>
      </c>
      <c r="H86" s="31">
        <v>0.05</v>
      </c>
      <c r="I86" s="24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c r="A87" s="43" t="s">
        <v>152</v>
      </c>
      <c r="B87" s="60" t="s">
        <v>153</v>
      </c>
      <c r="C87" s="60">
        <v>325</v>
      </c>
      <c r="D87" s="248"/>
      <c r="E87" s="253"/>
      <c r="F87" s="44" t="s">
        <v>236</v>
      </c>
      <c r="G87" s="44" t="s">
        <v>248</v>
      </c>
      <c r="H87" s="31">
        <v>0.1</v>
      </c>
      <c r="I87" s="24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c r="A88" s="43" t="s">
        <v>152</v>
      </c>
      <c r="B88" s="60" t="s">
        <v>153</v>
      </c>
      <c r="C88" s="60">
        <v>325</v>
      </c>
      <c r="D88" s="248"/>
      <c r="E88" s="253"/>
      <c r="F88" s="44" t="s">
        <v>236</v>
      </c>
      <c r="G88" s="44" t="s">
        <v>250</v>
      </c>
      <c r="H88" s="31">
        <v>0.4</v>
      </c>
      <c r="I88" s="24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c r="A89" s="43" t="s">
        <v>152</v>
      </c>
      <c r="B89" s="60" t="s">
        <v>153</v>
      </c>
      <c r="C89" s="60">
        <v>325</v>
      </c>
      <c r="D89" s="249"/>
      <c r="E89" s="253"/>
      <c r="F89" s="44" t="s">
        <v>236</v>
      </c>
      <c r="G89" s="44" t="s">
        <v>252</v>
      </c>
      <c r="H89" s="31">
        <v>0.1</v>
      </c>
      <c r="I89" s="24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c r="A90" s="43" t="s">
        <v>152</v>
      </c>
      <c r="B90" s="60" t="s">
        <v>153</v>
      </c>
      <c r="C90" s="60">
        <v>328</v>
      </c>
      <c r="D90" s="247">
        <v>30</v>
      </c>
      <c r="E90" s="253"/>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c r="A91" s="43" t="s">
        <v>152</v>
      </c>
      <c r="B91" s="60" t="s">
        <v>153</v>
      </c>
      <c r="C91" s="60">
        <v>328</v>
      </c>
      <c r="D91" s="248"/>
      <c r="E91" s="253"/>
      <c r="F91" s="44" t="s">
        <v>254</v>
      </c>
      <c r="G91" s="44" t="s">
        <v>257</v>
      </c>
      <c r="H91" s="31">
        <v>0.05</v>
      </c>
      <c r="I91" s="251"/>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c r="A92" s="43" t="s">
        <v>152</v>
      </c>
      <c r="B92" s="60" t="s">
        <v>153</v>
      </c>
      <c r="C92" s="60">
        <v>328</v>
      </c>
      <c r="D92" s="248"/>
      <c r="E92" s="253"/>
      <c r="F92" s="44" t="s">
        <v>254</v>
      </c>
      <c r="G92" s="44" t="s">
        <v>259</v>
      </c>
      <c r="H92" s="31">
        <v>0.4</v>
      </c>
      <c r="I92" s="251"/>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c r="A93" s="43" t="s">
        <v>152</v>
      </c>
      <c r="B93" s="60" t="s">
        <v>153</v>
      </c>
      <c r="C93" s="60">
        <v>328</v>
      </c>
      <c r="D93" s="248"/>
      <c r="E93" s="253"/>
      <c r="F93" s="44" t="s">
        <v>254</v>
      </c>
      <c r="G93" s="44" t="s">
        <v>261</v>
      </c>
      <c r="H93" s="31">
        <v>0.3</v>
      </c>
      <c r="I93" s="251"/>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c r="A94" s="43" t="s">
        <v>152</v>
      </c>
      <c r="B94" s="60" t="s">
        <v>153</v>
      </c>
      <c r="C94" s="60">
        <v>328</v>
      </c>
      <c r="D94" s="249"/>
      <c r="E94" s="254"/>
      <c r="F94" s="44" t="s">
        <v>254</v>
      </c>
      <c r="G94" s="44" t="s">
        <v>263</v>
      </c>
      <c r="H94" s="31">
        <v>0.05</v>
      </c>
      <c r="I94" s="251"/>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c r="A96" s="43" t="s">
        <v>152</v>
      </c>
      <c r="B96" s="60" t="s">
        <v>153</v>
      </c>
      <c r="C96" s="60">
        <v>326</v>
      </c>
      <c r="D96" s="60" t="s">
        <v>70</v>
      </c>
      <c r="E96" s="60" t="s">
        <v>70</v>
      </c>
      <c r="F96" s="44" t="s">
        <v>265</v>
      </c>
      <c r="G96" s="44" t="s">
        <v>268</v>
      </c>
      <c r="H96" s="31">
        <v>0.11</v>
      </c>
      <c r="I96" s="251"/>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2" ht="75" hidden="1">
      <c r="A97" s="43" t="s">
        <v>152</v>
      </c>
      <c r="B97" s="60" t="s">
        <v>153</v>
      </c>
      <c r="C97" s="60">
        <v>326</v>
      </c>
      <c r="D97" s="60" t="s">
        <v>70</v>
      </c>
      <c r="E97" s="60" t="s">
        <v>70</v>
      </c>
      <c r="F97" s="44" t="s">
        <v>265</v>
      </c>
      <c r="G97" s="44" t="s">
        <v>270</v>
      </c>
      <c r="H97" s="31">
        <v>0.11</v>
      </c>
      <c r="I97" s="251"/>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2" ht="75" hidden="1">
      <c r="A98" s="43" t="s">
        <v>152</v>
      </c>
      <c r="B98" s="60" t="s">
        <v>153</v>
      </c>
      <c r="C98" s="60">
        <v>326</v>
      </c>
      <c r="D98" s="60" t="s">
        <v>70</v>
      </c>
      <c r="E98" s="60" t="s">
        <v>70</v>
      </c>
      <c r="F98" s="44" t="s">
        <v>265</v>
      </c>
      <c r="G98" s="44" t="s">
        <v>272</v>
      </c>
      <c r="H98" s="31">
        <v>0.12</v>
      </c>
      <c r="I98" s="251"/>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2" ht="75" hidden="1">
      <c r="A99" s="43" t="s">
        <v>152</v>
      </c>
      <c r="B99" s="60" t="s">
        <v>153</v>
      </c>
      <c r="C99" s="60">
        <v>326</v>
      </c>
      <c r="D99" s="60" t="s">
        <v>70</v>
      </c>
      <c r="E99" s="60" t="s">
        <v>70</v>
      </c>
      <c r="F99" s="44" t="s">
        <v>265</v>
      </c>
      <c r="G99" s="44" t="s">
        <v>274</v>
      </c>
      <c r="H99" s="31">
        <v>0.11</v>
      </c>
      <c r="I99" s="251"/>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2" ht="90" hidden="1">
      <c r="A100" s="43" t="s">
        <v>152</v>
      </c>
      <c r="B100" s="60" t="s">
        <v>153</v>
      </c>
      <c r="C100" s="60">
        <v>326</v>
      </c>
      <c r="D100" s="60" t="s">
        <v>70</v>
      </c>
      <c r="E100" s="60" t="s">
        <v>70</v>
      </c>
      <c r="F100" s="44" t="s">
        <v>265</v>
      </c>
      <c r="G100" s="44" t="s">
        <v>276</v>
      </c>
      <c r="H100" s="31">
        <v>0.11</v>
      </c>
      <c r="I100" s="251"/>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2" ht="75" hidden="1">
      <c r="A101" s="43" t="s">
        <v>152</v>
      </c>
      <c r="B101" s="60" t="s">
        <v>153</v>
      </c>
      <c r="C101" s="60">
        <v>326</v>
      </c>
      <c r="D101" s="60" t="s">
        <v>70</v>
      </c>
      <c r="E101" s="60" t="s">
        <v>70</v>
      </c>
      <c r="F101" s="44" t="s">
        <v>265</v>
      </c>
      <c r="G101" s="44" t="s">
        <v>278</v>
      </c>
      <c r="H101" s="31">
        <v>0.11</v>
      </c>
      <c r="I101" s="251"/>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2" ht="90" hidden="1">
      <c r="A102" s="43" t="s">
        <v>152</v>
      </c>
      <c r="B102" s="60" t="s">
        <v>153</v>
      </c>
      <c r="C102" s="60">
        <v>326</v>
      </c>
      <c r="D102" s="60" t="s">
        <v>70</v>
      </c>
      <c r="E102" s="60" t="s">
        <v>70</v>
      </c>
      <c r="F102" s="44" t="s">
        <v>265</v>
      </c>
      <c r="G102" s="44" t="s">
        <v>280</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2" ht="75" hidden="1">
      <c r="A103" s="43" t="s">
        <v>152</v>
      </c>
      <c r="B103" s="60" t="s">
        <v>153</v>
      </c>
      <c r="C103" s="60">
        <v>326</v>
      </c>
      <c r="D103" s="60" t="s">
        <v>70</v>
      </c>
      <c r="E103" s="60" t="s">
        <v>70</v>
      </c>
      <c r="F103" s="44" t="s">
        <v>265</v>
      </c>
      <c r="G103" s="44" t="s">
        <v>282</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2" ht="75" hidden="1">
      <c r="A104" s="43" t="s">
        <v>152</v>
      </c>
      <c r="B104" s="60" t="s">
        <v>153</v>
      </c>
      <c r="C104" s="60">
        <v>326</v>
      </c>
      <c r="D104" s="68">
        <v>1</v>
      </c>
      <c r="E104" s="258">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2" s="1" customFormat="1" ht="180">
      <c r="A105" s="43" t="s">
        <v>152</v>
      </c>
      <c r="B105" s="60" t="s">
        <v>153</v>
      </c>
      <c r="C105" s="60">
        <v>326</v>
      </c>
      <c r="D105" s="68">
        <v>17</v>
      </c>
      <c r="E105" s="258"/>
      <c r="F105" s="44" t="s">
        <v>288</v>
      </c>
      <c r="G105" s="44" t="s">
        <v>289</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2" s="1" customFormat="1" ht="180">
      <c r="A106" s="106" t="s">
        <v>152</v>
      </c>
      <c r="B106" s="107" t="s">
        <v>153</v>
      </c>
      <c r="C106" s="107">
        <v>326</v>
      </c>
      <c r="D106" s="179">
        <v>17</v>
      </c>
      <c r="E106" s="178">
        <v>404990020</v>
      </c>
      <c r="F106" s="108" t="s">
        <v>288</v>
      </c>
      <c r="G106" s="180" t="s">
        <v>812</v>
      </c>
      <c r="H106" s="135">
        <v>1</v>
      </c>
      <c r="I106" s="135">
        <v>1</v>
      </c>
      <c r="J106" s="135">
        <v>0.08</v>
      </c>
      <c r="K106" s="107"/>
      <c r="L106" s="135">
        <v>0.08</v>
      </c>
      <c r="M106" s="107"/>
      <c r="N106" s="135">
        <v>0.09</v>
      </c>
      <c r="O106" s="107"/>
      <c r="P106" s="135">
        <v>0.08</v>
      </c>
      <c r="Q106" s="107"/>
      <c r="R106" s="135">
        <v>0.08</v>
      </c>
      <c r="S106" s="107"/>
      <c r="T106" s="135">
        <v>0.09</v>
      </c>
      <c r="U106" s="107"/>
      <c r="V106" s="135">
        <v>0.08</v>
      </c>
      <c r="W106" s="107"/>
      <c r="X106" s="135">
        <v>0.08</v>
      </c>
      <c r="Y106" s="107"/>
      <c r="Z106" s="135">
        <v>0.09</v>
      </c>
      <c r="AA106" s="107"/>
      <c r="AB106" s="135">
        <v>0.08</v>
      </c>
      <c r="AC106" s="107"/>
      <c r="AD106" s="135">
        <v>0.08</v>
      </c>
      <c r="AE106" s="107"/>
      <c r="AF106" s="135">
        <v>0.09</v>
      </c>
      <c r="AG106" s="107"/>
      <c r="AH106" s="109">
        <f t="shared" ref="AH106" si="3">+J106+L106+N106+P106+R106+T106+V106+X106+Z106+AB106+AD106+AF106</f>
        <v>0.99999999999999978</v>
      </c>
      <c r="AI106" s="124">
        <v>44927</v>
      </c>
      <c r="AJ106" s="124">
        <v>45291</v>
      </c>
      <c r="AK106" s="106" t="s">
        <v>749</v>
      </c>
      <c r="AL106" s="108" t="s">
        <v>287</v>
      </c>
      <c r="AM106" s="106" t="s">
        <v>708</v>
      </c>
      <c r="AN106" s="106" t="s">
        <v>708</v>
      </c>
      <c r="AO106" s="106" t="s">
        <v>160</v>
      </c>
      <c r="AP106" s="131" t="s">
        <v>814</v>
      </c>
    </row>
    <row r="107" spans="1:42" s="1" customFormat="1" ht="101.25" hidden="1" customHeight="1">
      <c r="A107" s="43" t="s">
        <v>40</v>
      </c>
      <c r="B107" s="60" t="s">
        <v>290</v>
      </c>
      <c r="C107" s="60">
        <v>550</v>
      </c>
      <c r="D107" s="259">
        <v>1</v>
      </c>
      <c r="E107" s="260">
        <v>241217000</v>
      </c>
      <c r="F107" s="44" t="s">
        <v>291</v>
      </c>
      <c r="G107" s="44" t="s">
        <v>292</v>
      </c>
      <c r="H107" s="63">
        <v>0.15</v>
      </c>
      <c r="I107" s="250">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2"/>
        <v>1</v>
      </c>
      <c r="AI107" s="62">
        <v>44986</v>
      </c>
      <c r="AJ107" s="62">
        <v>45046</v>
      </c>
      <c r="AK107" s="44" t="s">
        <v>293</v>
      </c>
      <c r="AL107" s="44" t="s">
        <v>287</v>
      </c>
      <c r="AM107" s="43" t="s">
        <v>708</v>
      </c>
      <c r="AN107" s="43" t="s">
        <v>708</v>
      </c>
      <c r="AO107" s="43" t="s">
        <v>160</v>
      </c>
    </row>
    <row r="108" spans="1:42" s="1" customFormat="1" ht="102.75" hidden="1" customHeight="1">
      <c r="A108" s="43" t="s">
        <v>40</v>
      </c>
      <c r="B108" s="60" t="s">
        <v>290</v>
      </c>
      <c r="C108" s="60">
        <v>550</v>
      </c>
      <c r="D108" s="259"/>
      <c r="E108" s="260"/>
      <c r="F108" s="44" t="s">
        <v>291</v>
      </c>
      <c r="G108" s="44" t="s">
        <v>750</v>
      </c>
      <c r="H108" s="33">
        <v>0.45</v>
      </c>
      <c r="I108" s="250"/>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2"/>
        <v>1</v>
      </c>
      <c r="AI108" s="64">
        <v>45047</v>
      </c>
      <c r="AJ108" s="64">
        <v>45199</v>
      </c>
      <c r="AK108" s="44" t="s">
        <v>294</v>
      </c>
      <c r="AL108" s="44" t="s">
        <v>287</v>
      </c>
      <c r="AM108" s="43" t="s">
        <v>708</v>
      </c>
      <c r="AN108" s="43" t="s">
        <v>708</v>
      </c>
      <c r="AO108" s="43" t="s">
        <v>160</v>
      </c>
    </row>
    <row r="109" spans="1:42" s="1" customFormat="1" ht="78.75" hidden="1" customHeight="1">
      <c r="A109" s="43" t="s">
        <v>40</v>
      </c>
      <c r="B109" s="60" t="s">
        <v>290</v>
      </c>
      <c r="C109" s="60">
        <v>550</v>
      </c>
      <c r="D109" s="259"/>
      <c r="E109" s="260"/>
      <c r="F109" s="44" t="s">
        <v>291</v>
      </c>
      <c r="G109" s="44" t="s">
        <v>295</v>
      </c>
      <c r="H109" s="33">
        <v>0.2</v>
      </c>
      <c r="I109" s="250"/>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2"/>
        <v>1</v>
      </c>
      <c r="AI109" s="64">
        <v>44986</v>
      </c>
      <c r="AJ109" s="64">
        <v>45290</v>
      </c>
      <c r="AK109" s="70" t="s">
        <v>296</v>
      </c>
      <c r="AL109" s="44" t="s">
        <v>287</v>
      </c>
      <c r="AM109" s="43" t="s">
        <v>708</v>
      </c>
      <c r="AN109" s="43" t="s">
        <v>708</v>
      </c>
      <c r="AO109" s="43" t="s">
        <v>160</v>
      </c>
    </row>
    <row r="110" spans="1:42" s="1" customFormat="1" ht="75" hidden="1">
      <c r="A110" s="43" t="s">
        <v>40</v>
      </c>
      <c r="B110" s="60" t="s">
        <v>290</v>
      </c>
      <c r="C110" s="60">
        <v>550</v>
      </c>
      <c r="D110" s="259"/>
      <c r="E110" s="260"/>
      <c r="F110" s="44" t="s">
        <v>291</v>
      </c>
      <c r="G110" s="44" t="s">
        <v>297</v>
      </c>
      <c r="H110" s="33">
        <v>0.2</v>
      </c>
      <c r="I110" s="250"/>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2"/>
        <v>1</v>
      </c>
      <c r="AI110" s="64">
        <v>45231</v>
      </c>
      <c r="AJ110" s="64">
        <v>45260</v>
      </c>
      <c r="AK110" s="44" t="s">
        <v>298</v>
      </c>
      <c r="AL110" s="44" t="s">
        <v>287</v>
      </c>
      <c r="AM110" s="43" t="s">
        <v>708</v>
      </c>
      <c r="AN110" s="43" t="s">
        <v>708</v>
      </c>
      <c r="AO110" s="43" t="s">
        <v>160</v>
      </c>
    </row>
    <row r="111" spans="1:42" s="1" customFormat="1" ht="156" hidden="1" customHeight="1">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2"/>
        <v>1</v>
      </c>
      <c r="AI111" s="64">
        <v>45017</v>
      </c>
      <c r="AJ111" s="64">
        <v>45260</v>
      </c>
      <c r="AK111" s="44" t="s">
        <v>670</v>
      </c>
      <c r="AL111" s="44" t="s">
        <v>287</v>
      </c>
      <c r="AM111" s="43" t="s">
        <v>708</v>
      </c>
      <c r="AN111" s="43" t="s">
        <v>708</v>
      </c>
      <c r="AO111" s="43" t="s">
        <v>160</v>
      </c>
    </row>
    <row r="112" spans="1:42" s="1" customFormat="1" ht="120.75" hidden="1">
      <c r="A112" s="43" t="s">
        <v>152</v>
      </c>
      <c r="B112" s="60" t="s">
        <v>153</v>
      </c>
      <c r="C112" s="60">
        <v>329</v>
      </c>
      <c r="D112" s="247">
        <v>1</v>
      </c>
      <c r="E112" s="255">
        <v>1231006490</v>
      </c>
      <c r="F112" s="44" t="s">
        <v>301</v>
      </c>
      <c r="G112" s="44" t="s">
        <v>302</v>
      </c>
      <c r="H112" s="63">
        <v>0.3</v>
      </c>
      <c r="I112" s="246">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2" s="1" customFormat="1" ht="120.75" hidden="1">
      <c r="A113" s="43" t="s">
        <v>152</v>
      </c>
      <c r="B113" s="60" t="s">
        <v>153</v>
      </c>
      <c r="C113" s="60">
        <v>329</v>
      </c>
      <c r="D113" s="248"/>
      <c r="E113" s="256"/>
      <c r="F113" s="44" t="s">
        <v>301</v>
      </c>
      <c r="G113" s="71" t="s">
        <v>657</v>
      </c>
      <c r="H113" s="63">
        <v>0.3</v>
      </c>
      <c r="I113" s="246"/>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2"/>
        <v>1</v>
      </c>
      <c r="AI113" s="64">
        <v>44986</v>
      </c>
      <c r="AJ113" s="64">
        <v>45260</v>
      </c>
      <c r="AK113" s="44" t="s">
        <v>303</v>
      </c>
      <c r="AL113" s="44" t="s">
        <v>287</v>
      </c>
      <c r="AM113" s="43" t="s">
        <v>708</v>
      </c>
      <c r="AN113" s="43" t="s">
        <v>708</v>
      </c>
      <c r="AO113" s="43" t="s">
        <v>160</v>
      </c>
    </row>
    <row r="114" spans="1:42" s="1" customFormat="1" ht="135" hidden="1">
      <c r="A114" s="43" t="s">
        <v>152</v>
      </c>
      <c r="B114" s="60" t="s">
        <v>153</v>
      </c>
      <c r="C114" s="60">
        <v>329</v>
      </c>
      <c r="D114" s="249"/>
      <c r="E114" s="257"/>
      <c r="F114" s="44" t="s">
        <v>301</v>
      </c>
      <c r="G114" s="44" t="s">
        <v>304</v>
      </c>
      <c r="H114" s="63">
        <v>0.4</v>
      </c>
      <c r="I114" s="246"/>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2" s="181" customFormat="1" ht="152.25">
      <c r="A115" s="125" t="s">
        <v>152</v>
      </c>
      <c r="B115" s="111" t="s">
        <v>153</v>
      </c>
      <c r="C115" s="111">
        <v>329</v>
      </c>
      <c r="D115" s="111" t="s">
        <v>70</v>
      </c>
      <c r="E115" s="111" t="s">
        <v>70</v>
      </c>
      <c r="F115" s="180" t="s">
        <v>815</v>
      </c>
      <c r="G115" s="180" t="s">
        <v>307</v>
      </c>
      <c r="H115" s="110">
        <v>0.05</v>
      </c>
      <c r="I115" s="182"/>
      <c r="J115" s="128"/>
      <c r="K115" s="128"/>
      <c r="L115" s="128"/>
      <c r="M115" s="128"/>
      <c r="N115" s="128">
        <v>0.1</v>
      </c>
      <c r="O115" s="128"/>
      <c r="P115" s="128">
        <v>0.1</v>
      </c>
      <c r="Q115" s="128"/>
      <c r="R115" s="128">
        <v>0.1</v>
      </c>
      <c r="S115" s="128"/>
      <c r="T115" s="128">
        <v>0.1</v>
      </c>
      <c r="U115" s="128"/>
      <c r="V115" s="128">
        <v>0.1</v>
      </c>
      <c r="W115" s="128"/>
      <c r="X115" s="128">
        <v>0.1</v>
      </c>
      <c r="Y115" s="128"/>
      <c r="Z115" s="128">
        <v>0.1</v>
      </c>
      <c r="AA115" s="128"/>
      <c r="AB115" s="128">
        <v>0.1</v>
      </c>
      <c r="AC115" s="128"/>
      <c r="AD115" s="128">
        <v>0.2</v>
      </c>
      <c r="AE115" s="128"/>
      <c r="AF115" s="128"/>
      <c r="AG115" s="128"/>
      <c r="AH115" s="130">
        <f t="shared" si="2"/>
        <v>1</v>
      </c>
      <c r="AI115" s="113">
        <v>44986</v>
      </c>
      <c r="AJ115" s="113">
        <v>45260</v>
      </c>
      <c r="AK115" s="180" t="s">
        <v>308</v>
      </c>
      <c r="AL115" s="180" t="s">
        <v>287</v>
      </c>
      <c r="AM115" s="125" t="s">
        <v>708</v>
      </c>
      <c r="AN115" s="125" t="s">
        <v>708</v>
      </c>
      <c r="AO115" s="125" t="s">
        <v>160</v>
      </c>
      <c r="AP115" s="131" t="s">
        <v>816</v>
      </c>
    </row>
    <row r="116" spans="1:42" s="1" customFormat="1" ht="152.25" hidden="1">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row>
    <row r="117" spans="1:42" s="1" customFormat="1" ht="152.25" hidden="1">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row>
    <row r="118" spans="1:42" s="1" customFormat="1" ht="152.25" hidden="1">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row>
    <row r="119" spans="1:42" s="1" customFormat="1" ht="120.75" hidden="1">
      <c r="A119" s="43" t="s">
        <v>152</v>
      </c>
      <c r="B119" s="60" t="s">
        <v>153</v>
      </c>
      <c r="C119" s="60">
        <v>329</v>
      </c>
      <c r="D119" s="251">
        <v>1</v>
      </c>
      <c r="E119" s="60" t="s">
        <v>70</v>
      </c>
      <c r="F119" s="44" t="s">
        <v>301</v>
      </c>
      <c r="G119" s="44" t="s">
        <v>722</v>
      </c>
      <c r="H119" s="63">
        <v>0.6</v>
      </c>
      <c r="I119" s="246">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row>
    <row r="120" spans="1:42" s="1" customFormat="1" ht="120.75" hidden="1">
      <c r="A120" s="43" t="s">
        <v>152</v>
      </c>
      <c r="B120" s="60" t="s">
        <v>153</v>
      </c>
      <c r="C120" s="60">
        <v>329</v>
      </c>
      <c r="D120" s="251"/>
      <c r="E120" s="60" t="s">
        <v>70</v>
      </c>
      <c r="F120" s="44" t="s">
        <v>301</v>
      </c>
      <c r="G120" s="44" t="s">
        <v>317</v>
      </c>
      <c r="H120" s="33">
        <v>0.2</v>
      </c>
      <c r="I120" s="246"/>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row>
    <row r="121" spans="1:42" s="1" customFormat="1" ht="120.75" hidden="1">
      <c r="A121" s="43" t="s">
        <v>152</v>
      </c>
      <c r="B121" s="60" t="s">
        <v>153</v>
      </c>
      <c r="C121" s="60">
        <v>329</v>
      </c>
      <c r="D121" s="251"/>
      <c r="E121" s="60" t="s">
        <v>70</v>
      </c>
      <c r="F121" s="44" t="s">
        <v>301</v>
      </c>
      <c r="G121" s="44" t="s">
        <v>752</v>
      </c>
      <c r="H121" s="33">
        <v>0.2</v>
      </c>
      <c r="I121" s="246"/>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row>
    <row r="122" spans="1:42" s="1" customFormat="1" ht="162.75" hidden="1" customHeight="1">
      <c r="A122" s="43" t="s">
        <v>152</v>
      </c>
      <c r="B122" s="60" t="s">
        <v>153</v>
      </c>
      <c r="C122" s="60">
        <v>329</v>
      </c>
      <c r="D122" s="60" t="s">
        <v>70</v>
      </c>
      <c r="E122" s="60" t="s">
        <v>70</v>
      </c>
      <c r="F122" s="44" t="s">
        <v>320</v>
      </c>
      <c r="G122" s="50" t="s">
        <v>321</v>
      </c>
      <c r="H122" s="33">
        <v>0.1</v>
      </c>
      <c r="I122" s="265">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row>
    <row r="123" spans="1:42" s="1" customFormat="1" ht="118.5" hidden="1" customHeight="1">
      <c r="A123" s="72" t="s">
        <v>152</v>
      </c>
      <c r="B123" s="60" t="s">
        <v>153</v>
      </c>
      <c r="C123" s="60">
        <v>329</v>
      </c>
      <c r="D123" s="60" t="s">
        <v>70</v>
      </c>
      <c r="E123" s="60" t="s">
        <v>70</v>
      </c>
      <c r="F123" s="44" t="s">
        <v>320</v>
      </c>
      <c r="G123" s="50" t="s">
        <v>323</v>
      </c>
      <c r="H123" s="33">
        <v>0.1</v>
      </c>
      <c r="I123" s="266"/>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2" s="1" customFormat="1" ht="99.75" hidden="1" customHeight="1">
      <c r="A124" s="72" t="s">
        <v>152</v>
      </c>
      <c r="B124" s="60" t="s">
        <v>153</v>
      </c>
      <c r="C124" s="60">
        <v>329</v>
      </c>
      <c r="D124" s="60" t="s">
        <v>70</v>
      </c>
      <c r="E124" s="60" t="s">
        <v>70</v>
      </c>
      <c r="F124" s="44" t="s">
        <v>320</v>
      </c>
      <c r="G124" s="50" t="s">
        <v>325</v>
      </c>
      <c r="H124" s="33">
        <v>0.1</v>
      </c>
      <c r="I124" s="266"/>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4">+J124+L124+N124+P124+R124+T124+V124+X124+AB124+Z124+AD124+AF124</f>
        <v>1</v>
      </c>
      <c r="AI124" s="64">
        <v>44958</v>
      </c>
      <c r="AJ124" s="64">
        <v>45290</v>
      </c>
      <c r="AK124" s="70" t="s">
        <v>326</v>
      </c>
      <c r="AL124" s="44" t="s">
        <v>287</v>
      </c>
      <c r="AM124" s="43" t="s">
        <v>708</v>
      </c>
      <c r="AN124" s="43" t="s">
        <v>708</v>
      </c>
      <c r="AO124" s="43" t="s">
        <v>160</v>
      </c>
    </row>
    <row r="125" spans="1:42" s="1" customFormat="1" ht="87" hidden="1" customHeight="1">
      <c r="A125" s="72" t="s">
        <v>152</v>
      </c>
      <c r="B125" s="60" t="s">
        <v>153</v>
      </c>
      <c r="C125" s="60">
        <v>329</v>
      </c>
      <c r="D125" s="60" t="s">
        <v>70</v>
      </c>
      <c r="E125" s="60" t="s">
        <v>70</v>
      </c>
      <c r="F125" s="44" t="s">
        <v>320</v>
      </c>
      <c r="G125" s="50" t="s">
        <v>327</v>
      </c>
      <c r="H125" s="33">
        <v>0.1</v>
      </c>
      <c r="I125" s="26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4"/>
        <v>1</v>
      </c>
      <c r="AI125" s="64">
        <v>44958</v>
      </c>
      <c r="AJ125" s="64">
        <v>45290</v>
      </c>
      <c r="AK125" s="82" t="s">
        <v>328</v>
      </c>
      <c r="AL125" s="44" t="s">
        <v>287</v>
      </c>
      <c r="AM125" s="43" t="s">
        <v>708</v>
      </c>
      <c r="AN125" s="43" t="s">
        <v>708</v>
      </c>
      <c r="AO125" s="43" t="s">
        <v>160</v>
      </c>
    </row>
    <row r="126" spans="1:42" s="1" customFormat="1" ht="98.25" hidden="1" customHeight="1">
      <c r="A126" s="72" t="s">
        <v>152</v>
      </c>
      <c r="B126" s="60" t="s">
        <v>153</v>
      </c>
      <c r="C126" s="60">
        <v>329</v>
      </c>
      <c r="D126" s="60" t="s">
        <v>70</v>
      </c>
      <c r="E126" s="60" t="s">
        <v>70</v>
      </c>
      <c r="F126" s="44" t="s">
        <v>320</v>
      </c>
      <c r="G126" s="50" t="s">
        <v>329</v>
      </c>
      <c r="H126" s="33">
        <v>0.1</v>
      </c>
      <c r="I126" s="266"/>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row>
    <row r="127" spans="1:42" s="1" customFormat="1" ht="86.25" hidden="1" customHeight="1">
      <c r="A127" s="72" t="s">
        <v>152</v>
      </c>
      <c r="B127" s="60" t="s">
        <v>153</v>
      </c>
      <c r="C127" s="60">
        <v>329</v>
      </c>
      <c r="D127" s="60" t="s">
        <v>70</v>
      </c>
      <c r="E127" s="60" t="s">
        <v>70</v>
      </c>
      <c r="F127" s="44" t="s">
        <v>320</v>
      </c>
      <c r="G127" s="44" t="s">
        <v>331</v>
      </c>
      <c r="H127" s="33">
        <v>0.1</v>
      </c>
      <c r="I127" s="266"/>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row>
    <row r="128" spans="1:42" s="1" customFormat="1" ht="96.75" hidden="1" customHeight="1">
      <c r="A128" s="72" t="s">
        <v>152</v>
      </c>
      <c r="B128" s="60" t="s">
        <v>153</v>
      </c>
      <c r="C128" s="60">
        <v>329</v>
      </c>
      <c r="D128" s="60" t="s">
        <v>70</v>
      </c>
      <c r="E128" s="60" t="s">
        <v>70</v>
      </c>
      <c r="F128" s="44" t="s">
        <v>320</v>
      </c>
      <c r="G128" s="50" t="s">
        <v>333</v>
      </c>
      <c r="H128" s="33">
        <v>0.2</v>
      </c>
      <c r="I128" s="266"/>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row>
    <row r="129" spans="1:41" s="1" customFormat="1" ht="93.75" hidden="1" customHeight="1">
      <c r="A129" s="72" t="s">
        <v>152</v>
      </c>
      <c r="B129" s="60" t="s">
        <v>153</v>
      </c>
      <c r="C129" s="60">
        <v>329</v>
      </c>
      <c r="D129" s="60" t="s">
        <v>70</v>
      </c>
      <c r="E129" s="60" t="s">
        <v>70</v>
      </c>
      <c r="F129" s="44" t="s">
        <v>320</v>
      </c>
      <c r="G129" s="50" t="s">
        <v>335</v>
      </c>
      <c r="H129" s="33">
        <v>0.2</v>
      </c>
      <c r="I129" s="267"/>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s="1" customFormat="1" ht="117" hidden="1" customHeight="1">
      <c r="A130" s="43" t="s">
        <v>40</v>
      </c>
      <c r="B130" s="60" t="s">
        <v>203</v>
      </c>
      <c r="C130" s="60">
        <v>415</v>
      </c>
      <c r="D130" s="60" t="s">
        <v>70</v>
      </c>
      <c r="E130" s="60" t="s">
        <v>70</v>
      </c>
      <c r="F130" s="44" t="s">
        <v>337</v>
      </c>
      <c r="G130" s="44" t="s">
        <v>338</v>
      </c>
      <c r="H130" s="33">
        <v>0.5</v>
      </c>
      <c r="I130" s="246">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row>
    <row r="131" spans="1:41" s="1" customFormat="1" ht="127.5" hidden="1" customHeight="1">
      <c r="A131" s="43" t="s">
        <v>40</v>
      </c>
      <c r="B131" s="60" t="s">
        <v>203</v>
      </c>
      <c r="C131" s="60">
        <v>415</v>
      </c>
      <c r="D131" s="60" t="s">
        <v>70</v>
      </c>
      <c r="E131" s="60" t="s">
        <v>70</v>
      </c>
      <c r="F131" s="44" t="s">
        <v>337</v>
      </c>
      <c r="G131" s="44" t="s">
        <v>340</v>
      </c>
      <c r="H131" s="33">
        <v>0.5</v>
      </c>
      <c r="I131" s="246"/>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row>
    <row r="132" spans="1:41" s="1" customFormat="1" ht="133.5" hidden="1" customHeight="1">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row>
    <row r="133" spans="1:41" s="1" customFormat="1" ht="137.25" hidden="1">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row>
    <row r="134" spans="1:41" s="95" customFormat="1" ht="71.25" hidden="1">
      <c r="A134" s="82" t="s">
        <v>152</v>
      </c>
      <c r="B134" s="75" t="s">
        <v>153</v>
      </c>
      <c r="C134" s="90">
        <v>329</v>
      </c>
      <c r="D134" s="298">
        <v>105</v>
      </c>
      <c r="E134" s="295">
        <v>1092564000</v>
      </c>
      <c r="F134" s="70" t="s">
        <v>404</v>
      </c>
      <c r="G134" s="70" t="s">
        <v>410</v>
      </c>
      <c r="H134" s="92">
        <v>0.25</v>
      </c>
      <c r="I134" s="292">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hidden="1" customHeight="1">
      <c r="A135" s="82" t="s">
        <v>152</v>
      </c>
      <c r="B135" s="75" t="s">
        <v>153</v>
      </c>
      <c r="C135" s="90">
        <v>329</v>
      </c>
      <c r="D135" s="299"/>
      <c r="E135" s="296"/>
      <c r="F135" s="70" t="s">
        <v>404</v>
      </c>
      <c r="G135" s="70" t="s">
        <v>412</v>
      </c>
      <c r="H135" s="92">
        <v>0.1</v>
      </c>
      <c r="I135" s="299"/>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99.75" hidden="1">
      <c r="A136" s="82" t="s">
        <v>152</v>
      </c>
      <c r="B136" s="75" t="s">
        <v>153</v>
      </c>
      <c r="C136" s="90">
        <v>329</v>
      </c>
      <c r="D136" s="299"/>
      <c r="E136" s="296"/>
      <c r="F136" s="70" t="s">
        <v>404</v>
      </c>
      <c r="G136" s="70" t="s">
        <v>415</v>
      </c>
      <c r="H136" s="92">
        <v>0.2</v>
      </c>
      <c r="I136" s="299"/>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4.099999999999994" hidden="1" customHeight="1">
      <c r="A137" s="82" t="s">
        <v>152</v>
      </c>
      <c r="B137" s="75" t="s">
        <v>153</v>
      </c>
      <c r="C137" s="90">
        <v>329</v>
      </c>
      <c r="D137" s="299"/>
      <c r="E137" s="296"/>
      <c r="F137" s="70" t="s">
        <v>404</v>
      </c>
      <c r="G137" s="70" t="s">
        <v>418</v>
      </c>
      <c r="H137" s="92">
        <v>0.15</v>
      </c>
      <c r="I137" s="299"/>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5.5" hidden="1">
      <c r="A138" s="82" t="s">
        <v>152</v>
      </c>
      <c r="B138" s="75" t="s">
        <v>153</v>
      </c>
      <c r="C138" s="90">
        <v>329</v>
      </c>
      <c r="D138" s="299"/>
      <c r="E138" s="296"/>
      <c r="F138" s="70" t="s">
        <v>404</v>
      </c>
      <c r="G138" s="70" t="s">
        <v>407</v>
      </c>
      <c r="H138" s="292">
        <v>0.25</v>
      </c>
      <c r="I138" s="299"/>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5">SUM(J138:AG138)</f>
        <v>0.99999999999999989</v>
      </c>
      <c r="AI138" s="100">
        <v>44932</v>
      </c>
      <c r="AJ138" s="100">
        <v>45077</v>
      </c>
      <c r="AK138" s="70" t="s">
        <v>408</v>
      </c>
      <c r="AL138" s="90" t="s">
        <v>402</v>
      </c>
      <c r="AM138" s="43" t="s">
        <v>709</v>
      </c>
      <c r="AN138" s="94" t="s">
        <v>403</v>
      </c>
      <c r="AO138" s="94" t="s">
        <v>160</v>
      </c>
    </row>
    <row r="139" spans="1:41" s="95" customFormat="1" ht="85.5" hidden="1">
      <c r="A139" s="82" t="s">
        <v>152</v>
      </c>
      <c r="B139" s="75" t="s">
        <v>153</v>
      </c>
      <c r="C139" s="90">
        <v>329</v>
      </c>
      <c r="D139" s="299"/>
      <c r="E139" s="296"/>
      <c r="F139" s="70" t="s">
        <v>404</v>
      </c>
      <c r="G139" s="70" t="s">
        <v>420</v>
      </c>
      <c r="H139" s="293"/>
      <c r="I139" s="299"/>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71.25" hidden="1">
      <c r="A140" s="82" t="s">
        <v>152</v>
      </c>
      <c r="B140" s="75" t="s">
        <v>153</v>
      </c>
      <c r="C140" s="90">
        <v>329</v>
      </c>
      <c r="D140" s="299"/>
      <c r="E140" s="296"/>
      <c r="F140" s="70" t="s">
        <v>404</v>
      </c>
      <c r="G140" s="70" t="s">
        <v>742</v>
      </c>
      <c r="H140" s="292">
        <v>0.05</v>
      </c>
      <c r="I140" s="299"/>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71.25" hidden="1">
      <c r="A141" s="82" t="s">
        <v>152</v>
      </c>
      <c r="B141" s="75" t="s">
        <v>153</v>
      </c>
      <c r="C141" s="90">
        <v>329</v>
      </c>
      <c r="D141" s="299"/>
      <c r="E141" s="296"/>
      <c r="F141" s="70" t="s">
        <v>404</v>
      </c>
      <c r="G141" s="70" t="s">
        <v>743</v>
      </c>
      <c r="H141" s="294"/>
      <c r="I141" s="299"/>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6">SUM(J141:AG141)</f>
        <v>1</v>
      </c>
      <c r="AI141" s="100">
        <v>44986</v>
      </c>
      <c r="AJ141" s="100">
        <v>45077</v>
      </c>
      <c r="AK141" s="90" t="s">
        <v>409</v>
      </c>
      <c r="AL141" s="90" t="s">
        <v>402</v>
      </c>
      <c r="AM141" s="43" t="s">
        <v>709</v>
      </c>
      <c r="AN141" s="94" t="s">
        <v>403</v>
      </c>
      <c r="AO141" s="94" t="s">
        <v>160</v>
      </c>
    </row>
    <row r="142" spans="1:41" s="95" customFormat="1" ht="71.25" hidden="1">
      <c r="A142" s="82" t="s">
        <v>152</v>
      </c>
      <c r="B142" s="75" t="s">
        <v>153</v>
      </c>
      <c r="C142" s="90">
        <v>329</v>
      </c>
      <c r="D142" s="300"/>
      <c r="E142" s="297"/>
      <c r="F142" s="70" t="s">
        <v>404</v>
      </c>
      <c r="G142" s="70" t="s">
        <v>422</v>
      </c>
      <c r="H142" s="293"/>
      <c r="I142" s="300"/>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71.25" hidden="1">
      <c r="A143" s="82" t="s">
        <v>152</v>
      </c>
      <c r="B143" s="75" t="s">
        <v>153</v>
      </c>
      <c r="C143" s="90">
        <v>329</v>
      </c>
      <c r="D143" s="91" t="s">
        <v>70</v>
      </c>
      <c r="E143" s="91" t="s">
        <v>70</v>
      </c>
      <c r="F143" s="70" t="s">
        <v>399</v>
      </c>
      <c r="G143" s="70" t="s">
        <v>400</v>
      </c>
      <c r="H143" s="92">
        <v>0.1</v>
      </c>
      <c r="I143" s="292">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71.25" hidden="1">
      <c r="A144" s="82" t="s">
        <v>152</v>
      </c>
      <c r="B144" s="75" t="s">
        <v>153</v>
      </c>
      <c r="C144" s="90">
        <v>329</v>
      </c>
      <c r="D144" s="91" t="s">
        <v>70</v>
      </c>
      <c r="E144" s="91" t="s">
        <v>70</v>
      </c>
      <c r="F144" s="70" t="s">
        <v>399</v>
      </c>
      <c r="G144" s="99" t="s">
        <v>414</v>
      </c>
      <c r="H144" s="92">
        <v>0.1</v>
      </c>
      <c r="I144" s="299"/>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5"/>
        <v>1</v>
      </c>
      <c r="AI144" s="100">
        <v>45047</v>
      </c>
      <c r="AJ144" s="100">
        <v>45077</v>
      </c>
      <c r="AK144" s="101" t="s">
        <v>401</v>
      </c>
      <c r="AL144" s="90" t="s">
        <v>402</v>
      </c>
      <c r="AM144" s="43" t="s">
        <v>709</v>
      </c>
      <c r="AN144" s="94" t="s">
        <v>403</v>
      </c>
      <c r="AO144" s="94" t="s">
        <v>160</v>
      </c>
    </row>
    <row r="145" spans="1:42" s="95" customFormat="1" ht="71.25" hidden="1">
      <c r="A145" s="82" t="s">
        <v>152</v>
      </c>
      <c r="B145" s="75" t="s">
        <v>153</v>
      </c>
      <c r="C145" s="90">
        <v>330</v>
      </c>
      <c r="D145" s="91" t="s">
        <v>70</v>
      </c>
      <c r="E145" s="91" t="s">
        <v>70</v>
      </c>
      <c r="F145" s="70" t="s">
        <v>399</v>
      </c>
      <c r="G145" s="70" t="s">
        <v>417</v>
      </c>
      <c r="H145" s="92">
        <v>0.1</v>
      </c>
      <c r="I145" s="299"/>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5"/>
        <v>1</v>
      </c>
      <c r="AI145" s="100">
        <v>45078</v>
      </c>
      <c r="AJ145" s="100">
        <v>45107</v>
      </c>
      <c r="AK145" s="101" t="s">
        <v>401</v>
      </c>
      <c r="AL145" s="90" t="s">
        <v>402</v>
      </c>
      <c r="AM145" s="43" t="s">
        <v>709</v>
      </c>
      <c r="AN145" s="94" t="s">
        <v>403</v>
      </c>
      <c r="AO145" s="94" t="s">
        <v>160</v>
      </c>
    </row>
    <row r="146" spans="1:42" s="95" customFormat="1" ht="71.25" hidden="1">
      <c r="A146" s="82" t="s">
        <v>152</v>
      </c>
      <c r="B146" s="75" t="s">
        <v>153</v>
      </c>
      <c r="C146" s="90">
        <v>329</v>
      </c>
      <c r="D146" s="91" t="s">
        <v>70</v>
      </c>
      <c r="E146" s="91" t="s">
        <v>70</v>
      </c>
      <c r="F146" s="70" t="s">
        <v>399</v>
      </c>
      <c r="G146" s="99" t="s">
        <v>426</v>
      </c>
      <c r="H146" s="92">
        <v>0.1</v>
      </c>
      <c r="I146" s="299"/>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2" s="95" customFormat="1" ht="85.5" hidden="1">
      <c r="A147" s="82" t="s">
        <v>152</v>
      </c>
      <c r="B147" s="75" t="s">
        <v>153</v>
      </c>
      <c r="C147" s="90">
        <v>329</v>
      </c>
      <c r="D147" s="91" t="s">
        <v>70</v>
      </c>
      <c r="E147" s="91" t="s">
        <v>70</v>
      </c>
      <c r="F147" s="70" t="s">
        <v>399</v>
      </c>
      <c r="G147" s="70" t="s">
        <v>744</v>
      </c>
      <c r="H147" s="92">
        <v>0.3</v>
      </c>
      <c r="I147" s="299"/>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7">SUM(J147:AG147)</f>
        <v>1</v>
      </c>
      <c r="AI147" s="100">
        <v>44972</v>
      </c>
      <c r="AJ147" s="100">
        <v>45016</v>
      </c>
      <c r="AK147" s="101" t="s">
        <v>406</v>
      </c>
      <c r="AL147" s="90" t="s">
        <v>402</v>
      </c>
      <c r="AM147" s="43" t="s">
        <v>709</v>
      </c>
      <c r="AN147" s="94" t="s">
        <v>403</v>
      </c>
      <c r="AO147" s="94" t="s">
        <v>160</v>
      </c>
    </row>
    <row r="148" spans="1:42" s="95" customFormat="1" ht="71.25" hidden="1">
      <c r="A148" s="82" t="s">
        <v>152</v>
      </c>
      <c r="B148" s="75" t="s">
        <v>153</v>
      </c>
      <c r="C148" s="90">
        <v>329</v>
      </c>
      <c r="D148" s="91" t="s">
        <v>70</v>
      </c>
      <c r="E148" s="91" t="s">
        <v>70</v>
      </c>
      <c r="F148" s="70" t="s">
        <v>399</v>
      </c>
      <c r="G148" s="70" t="s">
        <v>424</v>
      </c>
      <c r="H148" s="92">
        <v>0.3</v>
      </c>
      <c r="I148" s="300"/>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5"/>
        <v>1</v>
      </c>
      <c r="AI148" s="100">
        <v>44927</v>
      </c>
      <c r="AJ148" s="100">
        <v>45290</v>
      </c>
      <c r="AK148" s="101" t="s">
        <v>425</v>
      </c>
      <c r="AL148" s="90" t="s">
        <v>402</v>
      </c>
      <c r="AM148" s="43" t="s">
        <v>709</v>
      </c>
      <c r="AN148" s="94" t="s">
        <v>403</v>
      </c>
      <c r="AO148" s="94" t="s">
        <v>160</v>
      </c>
    </row>
    <row r="149" spans="1:42" s="1" customFormat="1" ht="90" hidden="1">
      <c r="A149" s="43" t="s">
        <v>40</v>
      </c>
      <c r="B149" s="60" t="s">
        <v>203</v>
      </c>
      <c r="C149" s="60">
        <v>422</v>
      </c>
      <c r="D149" s="301">
        <v>13778</v>
      </c>
      <c r="E149" s="273">
        <v>1265809000</v>
      </c>
      <c r="F149" s="77" t="s">
        <v>348</v>
      </c>
      <c r="G149" s="50" t="s">
        <v>349</v>
      </c>
      <c r="H149" s="78">
        <v>0.4</v>
      </c>
      <c r="I149" s="275">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2" s="1" customFormat="1" ht="95.25" hidden="1" customHeight="1">
      <c r="A150" s="43" t="s">
        <v>40</v>
      </c>
      <c r="B150" s="60" t="s">
        <v>203</v>
      </c>
      <c r="C150" s="60">
        <v>422</v>
      </c>
      <c r="D150" s="251"/>
      <c r="E150" s="274"/>
      <c r="F150" s="77" t="s">
        <v>348</v>
      </c>
      <c r="G150" s="50" t="s">
        <v>353</v>
      </c>
      <c r="H150" s="78">
        <v>0.4</v>
      </c>
      <c r="I150" s="277"/>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94" si="8">+J150+L150+N150+P150+R150+T150+V150+X150+Z150+AB150+AD150+AF150</f>
        <v>0.99999999999999989</v>
      </c>
      <c r="AI150" s="79">
        <v>44927</v>
      </c>
      <c r="AJ150" s="79">
        <v>45290</v>
      </c>
      <c r="AK150" s="50" t="s">
        <v>354</v>
      </c>
      <c r="AL150" s="50" t="s">
        <v>351</v>
      </c>
      <c r="AM150" s="50" t="s">
        <v>753</v>
      </c>
      <c r="AN150" s="43" t="s">
        <v>754</v>
      </c>
      <c r="AO150" s="43" t="s">
        <v>352</v>
      </c>
    </row>
    <row r="151" spans="1:42" s="1" customFormat="1" ht="60" hidden="1">
      <c r="A151" s="43" t="s">
        <v>40</v>
      </c>
      <c r="B151" s="60" t="s">
        <v>203</v>
      </c>
      <c r="C151" s="60">
        <v>422</v>
      </c>
      <c r="D151" s="251"/>
      <c r="E151" s="274"/>
      <c r="F151" s="77" t="s">
        <v>348</v>
      </c>
      <c r="G151" s="50" t="s">
        <v>355</v>
      </c>
      <c r="H151" s="78">
        <v>0.2</v>
      </c>
      <c r="I151" s="276"/>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2" s="1" customFormat="1" ht="69" hidden="1" customHeight="1">
      <c r="A152" s="43" t="s">
        <v>40</v>
      </c>
      <c r="B152" s="60" t="s">
        <v>203</v>
      </c>
      <c r="C152" s="60">
        <v>423</v>
      </c>
      <c r="D152" s="251">
        <v>1</v>
      </c>
      <c r="E152" s="252">
        <v>603769000</v>
      </c>
      <c r="F152" s="50" t="s">
        <v>357</v>
      </c>
      <c r="G152" s="50" t="s">
        <v>358</v>
      </c>
      <c r="H152" s="63">
        <v>0.1</v>
      </c>
      <c r="I152" s="265">
        <f>+H152+H153+H155+H156+H157+H159+H160+H161</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8"/>
        <v>1.0000000000000004</v>
      </c>
      <c r="AI152" s="79">
        <v>44928</v>
      </c>
      <c r="AJ152" s="79">
        <v>45291</v>
      </c>
      <c r="AK152" s="50" t="s">
        <v>359</v>
      </c>
      <c r="AL152" s="50" t="s">
        <v>351</v>
      </c>
      <c r="AM152" s="50" t="s">
        <v>360</v>
      </c>
      <c r="AN152" s="50" t="s">
        <v>754</v>
      </c>
      <c r="AO152" s="50" t="s">
        <v>352</v>
      </c>
    </row>
    <row r="153" spans="1:42" s="1" customFormat="1" ht="95.25" customHeight="1">
      <c r="A153" s="43" t="s">
        <v>40</v>
      </c>
      <c r="B153" s="60" t="s">
        <v>203</v>
      </c>
      <c r="C153" s="60">
        <v>423</v>
      </c>
      <c r="D153" s="251"/>
      <c r="E153" s="253"/>
      <c r="F153" s="50" t="s">
        <v>357</v>
      </c>
      <c r="G153" s="50" t="s">
        <v>361</v>
      </c>
      <c r="H153" s="63">
        <v>0.1</v>
      </c>
      <c r="I153" s="266"/>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8"/>
        <v>1</v>
      </c>
      <c r="AI153" s="79">
        <v>44986</v>
      </c>
      <c r="AJ153" s="79">
        <v>45169</v>
      </c>
      <c r="AK153" s="50" t="s">
        <v>362</v>
      </c>
      <c r="AL153" s="50" t="s">
        <v>351</v>
      </c>
      <c r="AM153" s="50" t="s">
        <v>360</v>
      </c>
      <c r="AN153" s="50" t="s">
        <v>754</v>
      </c>
      <c r="AO153" s="50" t="s">
        <v>352</v>
      </c>
    </row>
    <row r="154" spans="1:42" s="38" customFormat="1" ht="95.25" customHeight="1">
      <c r="A154" s="106" t="s">
        <v>40</v>
      </c>
      <c r="B154" s="107" t="s">
        <v>203</v>
      </c>
      <c r="C154" s="107">
        <v>423</v>
      </c>
      <c r="D154" s="251"/>
      <c r="E154" s="253"/>
      <c r="F154" s="137" t="s">
        <v>357</v>
      </c>
      <c r="G154" s="137" t="s">
        <v>361</v>
      </c>
      <c r="H154" s="135">
        <v>0.1</v>
      </c>
      <c r="I154" s="266"/>
      <c r="J154" s="134"/>
      <c r="K154" s="134"/>
      <c r="L154" s="134"/>
      <c r="M154" s="134"/>
      <c r="N154" s="134"/>
      <c r="O154" s="134"/>
      <c r="P154" s="183">
        <v>0.15</v>
      </c>
      <c r="Q154" s="183"/>
      <c r="R154" s="183">
        <v>0.15</v>
      </c>
      <c r="S154" s="134"/>
      <c r="T154" s="134"/>
      <c r="U154" s="134"/>
      <c r="V154" s="134">
        <v>0.5</v>
      </c>
      <c r="W154" s="134"/>
      <c r="X154" s="134">
        <v>0.2</v>
      </c>
      <c r="Y154" s="134"/>
      <c r="Z154" s="134"/>
      <c r="AA154" s="134"/>
      <c r="AB154" s="134"/>
      <c r="AC154" s="134"/>
      <c r="AD154" s="134"/>
      <c r="AE154" s="134"/>
      <c r="AF154" s="134"/>
      <c r="AG154" s="134"/>
      <c r="AH154" s="109">
        <f t="shared" si="8"/>
        <v>1</v>
      </c>
      <c r="AI154" s="184">
        <v>45017</v>
      </c>
      <c r="AJ154" s="184">
        <v>45169</v>
      </c>
      <c r="AK154" s="137" t="s">
        <v>362</v>
      </c>
      <c r="AL154" s="137" t="s">
        <v>351</v>
      </c>
      <c r="AM154" s="137" t="s">
        <v>360</v>
      </c>
      <c r="AN154" s="137" t="s">
        <v>754</v>
      </c>
      <c r="AO154" s="137" t="s">
        <v>352</v>
      </c>
      <c r="AP154" s="131" t="s">
        <v>819</v>
      </c>
    </row>
    <row r="155" spans="1:42" s="1" customFormat="1" ht="60" hidden="1">
      <c r="A155" s="43" t="s">
        <v>40</v>
      </c>
      <c r="B155" s="60" t="s">
        <v>203</v>
      </c>
      <c r="C155" s="60">
        <v>423</v>
      </c>
      <c r="D155" s="251"/>
      <c r="E155" s="253"/>
      <c r="F155" s="50" t="s">
        <v>357</v>
      </c>
      <c r="G155" s="50" t="s">
        <v>363</v>
      </c>
      <c r="H155" s="63">
        <v>0.2</v>
      </c>
      <c r="I155" s="266"/>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8"/>
        <v>1</v>
      </c>
      <c r="AI155" s="79">
        <v>45017</v>
      </c>
      <c r="AJ155" s="79">
        <v>45260</v>
      </c>
      <c r="AK155" s="50" t="s">
        <v>364</v>
      </c>
      <c r="AL155" s="50" t="s">
        <v>351</v>
      </c>
      <c r="AM155" s="50" t="s">
        <v>360</v>
      </c>
      <c r="AN155" s="50" t="s">
        <v>754</v>
      </c>
      <c r="AO155" s="50" t="s">
        <v>352</v>
      </c>
    </row>
    <row r="156" spans="1:42" s="1" customFormat="1" ht="60" hidden="1">
      <c r="A156" s="43" t="s">
        <v>40</v>
      </c>
      <c r="B156" s="60" t="s">
        <v>203</v>
      </c>
      <c r="C156" s="60">
        <v>423</v>
      </c>
      <c r="D156" s="251"/>
      <c r="E156" s="253"/>
      <c r="F156" s="50" t="s">
        <v>357</v>
      </c>
      <c r="G156" s="50" t="s">
        <v>365</v>
      </c>
      <c r="H156" s="63">
        <v>0.1</v>
      </c>
      <c r="I156" s="266"/>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8"/>
        <v>1</v>
      </c>
      <c r="AI156" s="79">
        <v>45017</v>
      </c>
      <c r="AJ156" s="79">
        <v>45076</v>
      </c>
      <c r="AK156" s="50" t="s">
        <v>366</v>
      </c>
      <c r="AL156" s="50" t="s">
        <v>351</v>
      </c>
      <c r="AM156" s="50" t="s">
        <v>360</v>
      </c>
      <c r="AN156" s="50" t="s">
        <v>754</v>
      </c>
      <c r="AO156" s="50" t="s">
        <v>352</v>
      </c>
    </row>
    <row r="157" spans="1:42" s="1" customFormat="1" ht="60">
      <c r="A157" s="43" t="s">
        <v>40</v>
      </c>
      <c r="B157" s="60" t="s">
        <v>203</v>
      </c>
      <c r="C157" s="60">
        <v>423</v>
      </c>
      <c r="D157" s="251"/>
      <c r="E157" s="253"/>
      <c r="F157" s="50" t="s">
        <v>357</v>
      </c>
      <c r="G157" s="50" t="s">
        <v>367</v>
      </c>
      <c r="H157" s="63">
        <v>0.1</v>
      </c>
      <c r="I157" s="266"/>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8"/>
        <v>1</v>
      </c>
      <c r="AI157" s="79">
        <v>44986</v>
      </c>
      <c r="AJ157" s="79">
        <v>45076</v>
      </c>
      <c r="AK157" s="50" t="s">
        <v>368</v>
      </c>
      <c r="AL157" s="50" t="s">
        <v>351</v>
      </c>
      <c r="AM157" s="50" t="s">
        <v>360</v>
      </c>
      <c r="AN157" s="50" t="s">
        <v>754</v>
      </c>
      <c r="AO157" s="50" t="s">
        <v>352</v>
      </c>
    </row>
    <row r="158" spans="1:42" s="38" customFormat="1" ht="153.75" customHeight="1">
      <c r="A158" s="106" t="s">
        <v>40</v>
      </c>
      <c r="B158" s="107" t="s">
        <v>203</v>
      </c>
      <c r="C158" s="107">
        <v>423</v>
      </c>
      <c r="D158" s="251"/>
      <c r="E158" s="253"/>
      <c r="F158" s="137" t="s">
        <v>357</v>
      </c>
      <c r="G158" s="137" t="s">
        <v>367</v>
      </c>
      <c r="H158" s="135">
        <v>0.1</v>
      </c>
      <c r="I158" s="266"/>
      <c r="J158" s="134"/>
      <c r="K158" s="134"/>
      <c r="L158" s="134"/>
      <c r="M158" s="134"/>
      <c r="N158" s="134"/>
      <c r="O158" s="134"/>
      <c r="P158" s="134"/>
      <c r="Q158" s="134"/>
      <c r="R158" s="183">
        <v>0.33</v>
      </c>
      <c r="S158" s="183"/>
      <c r="T158" s="183">
        <v>0.33</v>
      </c>
      <c r="U158" s="183"/>
      <c r="V158" s="183">
        <v>0.34</v>
      </c>
      <c r="W158" s="134"/>
      <c r="X158" s="134"/>
      <c r="Y158" s="134"/>
      <c r="Z158" s="134"/>
      <c r="AA158" s="134"/>
      <c r="AB158" s="134"/>
      <c r="AC158" s="134"/>
      <c r="AD158" s="134"/>
      <c r="AE158" s="134"/>
      <c r="AF158" s="134"/>
      <c r="AG158" s="134"/>
      <c r="AH158" s="109">
        <f t="shared" si="8"/>
        <v>1</v>
      </c>
      <c r="AI158" s="184">
        <v>45047</v>
      </c>
      <c r="AJ158" s="184">
        <v>45137</v>
      </c>
      <c r="AK158" s="137" t="s">
        <v>368</v>
      </c>
      <c r="AL158" s="137" t="s">
        <v>351</v>
      </c>
      <c r="AM158" s="137" t="s">
        <v>360</v>
      </c>
      <c r="AN158" s="137" t="s">
        <v>754</v>
      </c>
      <c r="AO158" s="137" t="s">
        <v>352</v>
      </c>
      <c r="AP158" s="131" t="s">
        <v>818</v>
      </c>
    </row>
    <row r="159" spans="1:42" s="1" customFormat="1" ht="75" hidden="1">
      <c r="A159" s="43" t="s">
        <v>40</v>
      </c>
      <c r="B159" s="60" t="s">
        <v>203</v>
      </c>
      <c r="C159" s="60">
        <v>423</v>
      </c>
      <c r="D159" s="251"/>
      <c r="E159" s="253"/>
      <c r="F159" s="50" t="s">
        <v>357</v>
      </c>
      <c r="G159" s="50" t="s">
        <v>369</v>
      </c>
      <c r="H159" s="63">
        <v>0.1</v>
      </c>
      <c r="I159" s="266"/>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8"/>
        <v>1</v>
      </c>
      <c r="AI159" s="79">
        <v>44986</v>
      </c>
      <c r="AJ159" s="79">
        <v>45291</v>
      </c>
      <c r="AK159" s="50" t="s">
        <v>370</v>
      </c>
      <c r="AL159" s="50" t="s">
        <v>351</v>
      </c>
      <c r="AM159" s="50" t="s">
        <v>360</v>
      </c>
      <c r="AN159" s="50" t="s">
        <v>754</v>
      </c>
      <c r="AO159" s="50" t="s">
        <v>352</v>
      </c>
    </row>
    <row r="160" spans="1:42" s="1" customFormat="1" ht="67.5" hidden="1" customHeight="1">
      <c r="A160" s="43" t="s">
        <v>40</v>
      </c>
      <c r="B160" s="60" t="s">
        <v>203</v>
      </c>
      <c r="C160" s="60">
        <v>423</v>
      </c>
      <c r="D160" s="251"/>
      <c r="E160" s="253"/>
      <c r="F160" s="50" t="s">
        <v>357</v>
      </c>
      <c r="G160" s="50" t="s">
        <v>371</v>
      </c>
      <c r="H160" s="63">
        <v>0.2</v>
      </c>
      <c r="I160" s="266"/>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8"/>
        <v>1</v>
      </c>
      <c r="AI160" s="79">
        <v>45170</v>
      </c>
      <c r="AJ160" s="79">
        <v>45260</v>
      </c>
      <c r="AK160" s="50" t="s">
        <v>372</v>
      </c>
      <c r="AL160" s="50" t="s">
        <v>351</v>
      </c>
      <c r="AM160" s="50" t="s">
        <v>360</v>
      </c>
      <c r="AN160" s="50" t="s">
        <v>754</v>
      </c>
      <c r="AO160" s="50" t="s">
        <v>352</v>
      </c>
    </row>
    <row r="161" spans="1:42" s="1" customFormat="1" ht="58.5" hidden="1" customHeight="1">
      <c r="A161" s="43" t="s">
        <v>40</v>
      </c>
      <c r="B161" s="60" t="s">
        <v>203</v>
      </c>
      <c r="C161" s="60">
        <v>423</v>
      </c>
      <c r="D161" s="251"/>
      <c r="E161" s="254"/>
      <c r="F161" s="50" t="s">
        <v>357</v>
      </c>
      <c r="G161" s="50" t="s">
        <v>755</v>
      </c>
      <c r="H161" s="63">
        <v>0.1</v>
      </c>
      <c r="I161" s="267"/>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8"/>
        <v>1</v>
      </c>
      <c r="AI161" s="79">
        <v>45170</v>
      </c>
      <c r="AJ161" s="79">
        <v>45260</v>
      </c>
      <c r="AK161" s="50" t="s">
        <v>373</v>
      </c>
      <c r="AL161" s="50" t="s">
        <v>351</v>
      </c>
      <c r="AM161" s="50" t="s">
        <v>360</v>
      </c>
      <c r="AN161" s="50" t="s">
        <v>754</v>
      </c>
      <c r="AO161" s="50" t="s">
        <v>352</v>
      </c>
    </row>
    <row r="162" spans="1:42" s="1" customFormat="1" ht="90" hidden="1">
      <c r="A162" s="43" t="s">
        <v>40</v>
      </c>
      <c r="B162" s="60" t="s">
        <v>203</v>
      </c>
      <c r="C162" s="60">
        <v>422</v>
      </c>
      <c r="D162" s="60" t="s">
        <v>70</v>
      </c>
      <c r="E162" s="60" t="s">
        <v>70</v>
      </c>
      <c r="F162" s="50" t="s">
        <v>374</v>
      </c>
      <c r="G162" s="50" t="s">
        <v>375</v>
      </c>
      <c r="H162" s="78">
        <v>0.5</v>
      </c>
      <c r="I162" s="275">
        <f>+H162+H163</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row>
    <row r="163" spans="1:42" s="1" customFormat="1" ht="60" hidden="1">
      <c r="A163" s="43" t="s">
        <v>40</v>
      </c>
      <c r="B163" s="60" t="s">
        <v>203</v>
      </c>
      <c r="C163" s="60">
        <v>422</v>
      </c>
      <c r="D163" s="60" t="s">
        <v>70</v>
      </c>
      <c r="E163" s="60" t="s">
        <v>70</v>
      </c>
      <c r="F163" s="50" t="s">
        <v>374</v>
      </c>
      <c r="G163" s="50" t="s">
        <v>377</v>
      </c>
      <c r="H163" s="78">
        <v>0.5</v>
      </c>
      <c r="I163" s="276"/>
      <c r="J163" s="60"/>
      <c r="K163" s="60"/>
      <c r="L163" s="60"/>
      <c r="M163" s="60"/>
      <c r="N163" s="78">
        <v>0.25</v>
      </c>
      <c r="O163" s="60"/>
      <c r="P163" s="78">
        <v>0.5</v>
      </c>
      <c r="Q163" s="60"/>
      <c r="R163" s="78">
        <v>0.25</v>
      </c>
      <c r="S163" s="60"/>
      <c r="T163" s="60"/>
      <c r="U163" s="60"/>
      <c r="V163" s="60"/>
      <c r="W163" s="60"/>
      <c r="X163" s="60"/>
      <c r="Y163" s="60"/>
      <c r="Z163" s="60"/>
      <c r="AA163" s="60"/>
      <c r="AB163" s="60"/>
      <c r="AC163" s="60"/>
      <c r="AD163" s="60"/>
      <c r="AE163" s="60"/>
      <c r="AF163" s="60"/>
      <c r="AG163" s="60"/>
      <c r="AH163" s="31">
        <f t="shared" si="8"/>
        <v>1</v>
      </c>
      <c r="AI163" s="64">
        <v>44986</v>
      </c>
      <c r="AJ163" s="64">
        <v>45077</v>
      </c>
      <c r="AK163" s="50" t="s">
        <v>378</v>
      </c>
      <c r="AL163" s="50" t="s">
        <v>351</v>
      </c>
      <c r="AM163" s="50" t="s">
        <v>753</v>
      </c>
      <c r="AN163" s="43" t="s">
        <v>754</v>
      </c>
      <c r="AO163" s="50" t="s">
        <v>352</v>
      </c>
    </row>
    <row r="164" spans="1:42" s="1" customFormat="1" ht="81" hidden="1" customHeight="1">
      <c r="A164" s="43" t="s">
        <v>40</v>
      </c>
      <c r="B164" s="60" t="s">
        <v>203</v>
      </c>
      <c r="C164" s="76">
        <v>424</v>
      </c>
      <c r="D164" s="247">
        <v>150</v>
      </c>
      <c r="E164" s="273">
        <v>899791000</v>
      </c>
      <c r="F164" s="77" t="s">
        <v>658</v>
      </c>
      <c r="G164" s="43" t="s">
        <v>379</v>
      </c>
      <c r="H164" s="78">
        <v>0.25</v>
      </c>
      <c r="I164" s="275">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8"/>
        <v>1</v>
      </c>
      <c r="AI164" s="64">
        <v>44958</v>
      </c>
      <c r="AJ164" s="64">
        <v>45260</v>
      </c>
      <c r="AK164" s="50" t="s">
        <v>771</v>
      </c>
      <c r="AL164" s="50" t="s">
        <v>381</v>
      </c>
      <c r="AM164" s="50" t="s">
        <v>382</v>
      </c>
      <c r="AN164" s="43" t="s">
        <v>713</v>
      </c>
      <c r="AO164" s="43" t="s">
        <v>160</v>
      </c>
    </row>
    <row r="165" spans="1:42" s="1" customFormat="1" ht="82.5" hidden="1" customHeight="1">
      <c r="A165" s="43" t="s">
        <v>40</v>
      </c>
      <c r="B165" s="60" t="s">
        <v>203</v>
      </c>
      <c r="C165" s="76">
        <v>424</v>
      </c>
      <c r="D165" s="248"/>
      <c r="E165" s="301"/>
      <c r="F165" s="77" t="s">
        <v>658</v>
      </c>
      <c r="G165" s="43" t="s">
        <v>383</v>
      </c>
      <c r="H165" s="78">
        <v>0.25</v>
      </c>
      <c r="I165" s="277"/>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8"/>
        <v>0.99999999999999989</v>
      </c>
      <c r="AI165" s="64">
        <v>44986</v>
      </c>
      <c r="AJ165" s="64">
        <v>45291</v>
      </c>
      <c r="AK165" s="50" t="s">
        <v>384</v>
      </c>
      <c r="AL165" s="50" t="s">
        <v>381</v>
      </c>
      <c r="AM165" s="50" t="s">
        <v>382</v>
      </c>
      <c r="AN165" s="43" t="s">
        <v>713</v>
      </c>
      <c r="AO165" s="43" t="s">
        <v>160</v>
      </c>
    </row>
    <row r="166" spans="1:42" s="1" customFormat="1" ht="85.5" hidden="1" customHeight="1">
      <c r="A166" s="43" t="s">
        <v>40</v>
      </c>
      <c r="B166" s="60" t="s">
        <v>203</v>
      </c>
      <c r="C166" s="76">
        <v>424</v>
      </c>
      <c r="D166" s="248"/>
      <c r="E166" s="301"/>
      <c r="F166" s="77" t="s">
        <v>658</v>
      </c>
      <c r="G166" s="50" t="s">
        <v>385</v>
      </c>
      <c r="H166" s="78">
        <v>0.1</v>
      </c>
      <c r="I166" s="277"/>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8"/>
        <v>0.99999999999999989</v>
      </c>
      <c r="AI166" s="162">
        <v>45017</v>
      </c>
      <c r="AJ166" s="162">
        <v>45291</v>
      </c>
      <c r="AK166" s="50" t="s">
        <v>386</v>
      </c>
      <c r="AL166" s="50" t="s">
        <v>381</v>
      </c>
      <c r="AM166" s="50" t="s">
        <v>382</v>
      </c>
      <c r="AN166" s="43" t="s">
        <v>713</v>
      </c>
      <c r="AO166" s="43" t="s">
        <v>160</v>
      </c>
    </row>
    <row r="167" spans="1:42" s="1" customFormat="1" ht="114.75" hidden="1" customHeight="1">
      <c r="A167" s="43" t="s">
        <v>40</v>
      </c>
      <c r="B167" s="60" t="s">
        <v>203</v>
      </c>
      <c r="C167" s="76">
        <v>424</v>
      </c>
      <c r="D167" s="248"/>
      <c r="E167" s="301"/>
      <c r="F167" s="77" t="s">
        <v>658</v>
      </c>
      <c r="G167" s="50" t="s">
        <v>387</v>
      </c>
      <c r="H167" s="78">
        <v>0.3</v>
      </c>
      <c r="I167" s="277"/>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8"/>
        <v>0.99999999999999978</v>
      </c>
      <c r="AI167" s="64">
        <v>44958</v>
      </c>
      <c r="AJ167" s="64">
        <v>45291</v>
      </c>
      <c r="AK167" s="50" t="s">
        <v>777</v>
      </c>
      <c r="AL167" s="50" t="s">
        <v>381</v>
      </c>
      <c r="AM167" s="50" t="s">
        <v>382</v>
      </c>
      <c r="AN167" s="43" t="s">
        <v>713</v>
      </c>
      <c r="AO167" s="43" t="s">
        <v>160</v>
      </c>
    </row>
    <row r="168" spans="1:42" s="1" customFormat="1" ht="73.5" hidden="1" customHeight="1">
      <c r="A168" s="43" t="s">
        <v>40</v>
      </c>
      <c r="B168" s="60" t="s">
        <v>203</v>
      </c>
      <c r="C168" s="76">
        <v>424</v>
      </c>
      <c r="D168" s="249"/>
      <c r="E168" s="301"/>
      <c r="F168" s="77" t="s">
        <v>658</v>
      </c>
      <c r="G168" s="50" t="s">
        <v>389</v>
      </c>
      <c r="H168" s="78">
        <v>0.1</v>
      </c>
      <c r="I168" s="276"/>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8"/>
        <v>1</v>
      </c>
      <c r="AI168" s="64">
        <v>45108</v>
      </c>
      <c r="AJ168" s="64">
        <v>45260</v>
      </c>
      <c r="AK168" s="50" t="s">
        <v>780</v>
      </c>
      <c r="AL168" s="50" t="s">
        <v>381</v>
      </c>
      <c r="AM168" s="50" t="s">
        <v>382</v>
      </c>
      <c r="AN168" s="43" t="s">
        <v>713</v>
      </c>
      <c r="AO168" s="43" t="s">
        <v>160</v>
      </c>
    </row>
    <row r="169" spans="1:42" s="1" customFormat="1" ht="60" hidden="1">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8"/>
        <v>1</v>
      </c>
      <c r="AI169" s="64">
        <v>45017</v>
      </c>
      <c r="AJ169" s="64">
        <v>45291</v>
      </c>
      <c r="AK169" s="43" t="s">
        <v>629</v>
      </c>
      <c r="AL169" s="43" t="s">
        <v>287</v>
      </c>
      <c r="AM169" s="43" t="s">
        <v>708</v>
      </c>
      <c r="AN169" s="43" t="s">
        <v>708</v>
      </c>
      <c r="AO169" s="43" t="s">
        <v>160</v>
      </c>
    </row>
    <row r="170" spans="1:42" s="1" customFormat="1" ht="61.5" hidden="1" customHeight="1">
      <c r="A170" s="43" t="s">
        <v>40</v>
      </c>
      <c r="B170" s="60" t="s">
        <v>203</v>
      </c>
      <c r="C170" s="76">
        <v>424</v>
      </c>
      <c r="D170" s="81" t="s">
        <v>70</v>
      </c>
      <c r="E170" s="81" t="s">
        <v>70</v>
      </c>
      <c r="F170" s="50" t="s">
        <v>391</v>
      </c>
      <c r="G170" s="50" t="s">
        <v>392</v>
      </c>
      <c r="H170" s="63">
        <v>0.25</v>
      </c>
      <c r="I170" s="261">
        <f>+H170+H173+H175+H176</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8"/>
        <v>1</v>
      </c>
      <c r="AI170" s="64">
        <v>44986</v>
      </c>
      <c r="AJ170" s="64">
        <v>45015</v>
      </c>
      <c r="AK170" s="43" t="s">
        <v>393</v>
      </c>
      <c r="AL170" s="50" t="s">
        <v>381</v>
      </c>
      <c r="AM170" s="50" t="s">
        <v>382</v>
      </c>
      <c r="AN170" s="43" t="s">
        <v>713</v>
      </c>
      <c r="AO170" s="43" t="s">
        <v>160</v>
      </c>
    </row>
    <row r="171" spans="1:42" s="1" customFormat="1" ht="129" customHeight="1">
      <c r="A171" s="43" t="s">
        <v>152</v>
      </c>
      <c r="B171" s="60" t="s">
        <v>153</v>
      </c>
      <c r="C171" s="60">
        <v>329</v>
      </c>
      <c r="D171" s="60" t="s">
        <v>70</v>
      </c>
      <c r="E171" s="60" t="s">
        <v>70</v>
      </c>
      <c r="F171" s="44" t="s">
        <v>311</v>
      </c>
      <c r="G171" s="44" t="s">
        <v>833</v>
      </c>
      <c r="H171" s="63">
        <v>0.05</v>
      </c>
      <c r="I171" s="262"/>
      <c r="J171" s="33"/>
      <c r="K171" s="33"/>
      <c r="L171" s="33"/>
      <c r="M171" s="33"/>
      <c r="N171" s="33"/>
      <c r="O171" s="33"/>
      <c r="P171" s="33"/>
      <c r="Q171" s="33"/>
      <c r="R171" s="33"/>
      <c r="S171" s="33"/>
      <c r="T171" s="33">
        <v>0.5</v>
      </c>
      <c r="U171" s="33"/>
      <c r="V171" s="33">
        <v>0.5</v>
      </c>
      <c r="W171" s="33"/>
      <c r="X171" s="33"/>
      <c r="Y171" s="33"/>
      <c r="Z171" s="33"/>
      <c r="AA171" s="60"/>
      <c r="AB171" s="60"/>
      <c r="AC171" s="60"/>
      <c r="AD171" s="60"/>
      <c r="AE171" s="60"/>
      <c r="AF171" s="60"/>
      <c r="AG171" s="60"/>
      <c r="AH171" s="31">
        <f t="shared" si="8"/>
        <v>1</v>
      </c>
      <c r="AI171" s="64">
        <v>45078</v>
      </c>
      <c r="AJ171" s="64">
        <v>45138</v>
      </c>
      <c r="AK171" s="44" t="s">
        <v>313</v>
      </c>
      <c r="AL171" s="44" t="s">
        <v>287</v>
      </c>
      <c r="AM171" s="43" t="s">
        <v>708</v>
      </c>
      <c r="AN171" s="43" t="s">
        <v>708</v>
      </c>
      <c r="AO171" s="43" t="s">
        <v>160</v>
      </c>
    </row>
    <row r="172" spans="1:42" s="38" customFormat="1" ht="300">
      <c r="A172" s="106" t="s">
        <v>152</v>
      </c>
      <c r="B172" s="107" t="s">
        <v>153</v>
      </c>
      <c r="C172" s="107">
        <v>329</v>
      </c>
      <c r="D172" s="107" t="s">
        <v>70</v>
      </c>
      <c r="E172" s="107" t="s">
        <v>70</v>
      </c>
      <c r="F172" s="108" t="s">
        <v>311</v>
      </c>
      <c r="G172" s="180" t="s">
        <v>832</v>
      </c>
      <c r="H172" s="135">
        <v>0.05</v>
      </c>
      <c r="I172" s="262"/>
      <c r="J172" s="154"/>
      <c r="K172" s="154"/>
      <c r="L172" s="154"/>
      <c r="M172" s="154"/>
      <c r="N172" s="154"/>
      <c r="O172" s="154"/>
      <c r="P172" s="154"/>
      <c r="Q172" s="154"/>
      <c r="R172" s="154"/>
      <c r="S172" s="154"/>
      <c r="T172" s="154">
        <v>0.5</v>
      </c>
      <c r="U172" s="154"/>
      <c r="V172" s="154">
        <v>0.5</v>
      </c>
      <c r="W172" s="154"/>
      <c r="X172" s="154"/>
      <c r="Y172" s="154"/>
      <c r="Z172" s="154"/>
      <c r="AA172" s="107"/>
      <c r="AB172" s="107"/>
      <c r="AC172" s="107"/>
      <c r="AD172" s="107"/>
      <c r="AE172" s="107"/>
      <c r="AF172" s="107"/>
      <c r="AG172" s="107"/>
      <c r="AH172" s="109">
        <f t="shared" si="8"/>
        <v>1</v>
      </c>
      <c r="AI172" s="112">
        <v>45078</v>
      </c>
      <c r="AJ172" s="112">
        <v>45138</v>
      </c>
      <c r="AK172" s="108" t="s">
        <v>313</v>
      </c>
      <c r="AL172" s="108" t="s">
        <v>287</v>
      </c>
      <c r="AM172" s="106" t="s">
        <v>708</v>
      </c>
      <c r="AN172" s="106" t="s">
        <v>708</v>
      </c>
      <c r="AO172" s="106" t="s">
        <v>160</v>
      </c>
      <c r="AP172" s="131" t="s">
        <v>834</v>
      </c>
    </row>
    <row r="173" spans="1:42" s="1" customFormat="1" ht="58.5" customHeight="1">
      <c r="A173" s="43" t="s">
        <v>40</v>
      </c>
      <c r="B173" s="60" t="s">
        <v>203</v>
      </c>
      <c r="C173" s="76">
        <v>424</v>
      </c>
      <c r="D173" s="81" t="s">
        <v>70</v>
      </c>
      <c r="E173" s="81" t="s">
        <v>70</v>
      </c>
      <c r="F173" s="50" t="s">
        <v>391</v>
      </c>
      <c r="G173" s="50" t="s">
        <v>394</v>
      </c>
      <c r="H173" s="63">
        <v>0.25</v>
      </c>
      <c r="I173" s="262"/>
      <c r="J173" s="60"/>
      <c r="K173" s="60"/>
      <c r="L173" s="60"/>
      <c r="M173" s="60"/>
      <c r="N173" s="60"/>
      <c r="O173" s="60"/>
      <c r="P173" s="164">
        <v>0.2</v>
      </c>
      <c r="Q173" s="159"/>
      <c r="R173" s="164">
        <v>0.2</v>
      </c>
      <c r="S173" s="159"/>
      <c r="T173" s="164">
        <v>0.2</v>
      </c>
      <c r="U173" s="159"/>
      <c r="V173" s="164">
        <v>0.2</v>
      </c>
      <c r="W173" s="159"/>
      <c r="X173" s="164">
        <v>0.2</v>
      </c>
      <c r="Y173" s="159"/>
      <c r="Z173" s="164"/>
      <c r="AA173" s="159"/>
      <c r="AB173" s="159"/>
      <c r="AC173" s="159"/>
      <c r="AD173" s="159"/>
      <c r="AE173" s="159"/>
      <c r="AF173" s="159"/>
      <c r="AG173" s="159"/>
      <c r="AH173" s="161">
        <v>1</v>
      </c>
      <c r="AI173" s="162">
        <v>45017</v>
      </c>
      <c r="AJ173" s="162">
        <v>45168</v>
      </c>
      <c r="AK173" s="43" t="s">
        <v>393</v>
      </c>
      <c r="AL173" s="50" t="s">
        <v>381</v>
      </c>
      <c r="AM173" s="50" t="s">
        <v>382</v>
      </c>
      <c r="AN173" s="43" t="s">
        <v>713</v>
      </c>
      <c r="AO173" s="43" t="s">
        <v>160</v>
      </c>
    </row>
    <row r="174" spans="1:42" ht="107.25" customHeight="1">
      <c r="A174" s="106" t="s">
        <v>40</v>
      </c>
      <c r="B174" s="107" t="s">
        <v>203</v>
      </c>
      <c r="C174" s="132">
        <v>424</v>
      </c>
      <c r="D174" s="140" t="s">
        <v>70</v>
      </c>
      <c r="E174" s="140" t="s">
        <v>70</v>
      </c>
      <c r="F174" s="137" t="s">
        <v>391</v>
      </c>
      <c r="G174" s="137" t="s">
        <v>394</v>
      </c>
      <c r="H174" s="135">
        <v>0.25</v>
      </c>
      <c r="I174" s="262"/>
      <c r="J174" s="107"/>
      <c r="K174" s="107"/>
      <c r="L174" s="107"/>
      <c r="M174" s="107"/>
      <c r="N174" s="107"/>
      <c r="O174" s="107"/>
      <c r="P174" s="110">
        <v>0.1</v>
      </c>
      <c r="Q174" s="111"/>
      <c r="R174" s="110">
        <v>0.2</v>
      </c>
      <c r="S174" s="111"/>
      <c r="T174" s="110">
        <v>0.2</v>
      </c>
      <c r="U174" s="111"/>
      <c r="V174" s="110">
        <v>0.25</v>
      </c>
      <c r="W174" s="111"/>
      <c r="X174" s="110">
        <v>0.25</v>
      </c>
      <c r="Y174" s="107"/>
      <c r="Z174" s="135"/>
      <c r="AA174" s="107"/>
      <c r="AB174" s="107"/>
      <c r="AC174" s="107"/>
      <c r="AD174" s="107"/>
      <c r="AE174" s="107"/>
      <c r="AF174" s="107"/>
      <c r="AG174" s="107"/>
      <c r="AH174" s="109">
        <v>1</v>
      </c>
      <c r="AI174" s="112">
        <v>45017</v>
      </c>
      <c r="AJ174" s="112">
        <v>45168</v>
      </c>
      <c r="AK174" s="106" t="s">
        <v>393</v>
      </c>
      <c r="AL174" s="137" t="s">
        <v>381</v>
      </c>
      <c r="AM174" s="137" t="s">
        <v>382</v>
      </c>
      <c r="AN174" s="106" t="s">
        <v>713</v>
      </c>
      <c r="AO174" s="106" t="s">
        <v>160</v>
      </c>
      <c r="AP174" s="144" t="s">
        <v>817</v>
      </c>
    </row>
    <row r="175" spans="1:42" s="1" customFormat="1" ht="56.25" hidden="1" customHeight="1">
      <c r="A175" s="43" t="s">
        <v>40</v>
      </c>
      <c r="B175" s="60" t="s">
        <v>203</v>
      </c>
      <c r="C175" s="76">
        <v>424</v>
      </c>
      <c r="D175" s="81" t="s">
        <v>70</v>
      </c>
      <c r="E175" s="81" t="s">
        <v>70</v>
      </c>
      <c r="F175" s="50" t="s">
        <v>391</v>
      </c>
      <c r="G175" s="50" t="s">
        <v>395</v>
      </c>
      <c r="H175" s="63">
        <v>0.25</v>
      </c>
      <c r="I175" s="262"/>
      <c r="J175" s="60"/>
      <c r="K175" s="60"/>
      <c r="L175" s="63">
        <v>1</v>
      </c>
      <c r="M175" s="60"/>
      <c r="N175" s="60"/>
      <c r="O175" s="60"/>
      <c r="P175" s="60"/>
      <c r="Q175" s="60"/>
      <c r="R175" s="60"/>
      <c r="S175" s="60"/>
      <c r="T175" s="60"/>
      <c r="U175" s="60"/>
      <c r="V175" s="60"/>
      <c r="W175" s="60"/>
      <c r="X175" s="60"/>
      <c r="Y175" s="60"/>
      <c r="Z175" s="60"/>
      <c r="AA175" s="60"/>
      <c r="AB175" s="60"/>
      <c r="AC175" s="60"/>
      <c r="AD175" s="60"/>
      <c r="AE175" s="60"/>
      <c r="AF175" s="60"/>
      <c r="AG175" s="60"/>
      <c r="AH175" s="31">
        <f t="shared" si="8"/>
        <v>1</v>
      </c>
      <c r="AI175" s="64">
        <v>44958</v>
      </c>
      <c r="AJ175" s="64">
        <v>44985</v>
      </c>
      <c r="AK175" s="43" t="s">
        <v>396</v>
      </c>
      <c r="AL175" s="50" t="s">
        <v>381</v>
      </c>
      <c r="AM175" s="50" t="s">
        <v>382</v>
      </c>
      <c r="AN175" s="43" t="s">
        <v>713</v>
      </c>
      <c r="AO175" s="43" t="s">
        <v>160</v>
      </c>
    </row>
    <row r="176" spans="1:42" s="1" customFormat="1" ht="70.5" hidden="1" customHeight="1">
      <c r="A176" s="43" t="s">
        <v>40</v>
      </c>
      <c r="B176" s="60" t="s">
        <v>203</v>
      </c>
      <c r="C176" s="76">
        <v>424</v>
      </c>
      <c r="D176" s="81" t="s">
        <v>70</v>
      </c>
      <c r="E176" s="81" t="s">
        <v>70</v>
      </c>
      <c r="F176" s="50" t="s">
        <v>391</v>
      </c>
      <c r="G176" s="50" t="s">
        <v>397</v>
      </c>
      <c r="H176" s="63">
        <v>0.25</v>
      </c>
      <c r="I176" s="263"/>
      <c r="J176" s="169">
        <v>0.16</v>
      </c>
      <c r="K176" s="170"/>
      <c r="L176" s="169">
        <v>0.16</v>
      </c>
      <c r="M176" s="170"/>
      <c r="N176" s="169">
        <v>0.16</v>
      </c>
      <c r="O176" s="170"/>
      <c r="P176" s="169">
        <v>0.16</v>
      </c>
      <c r="Q176" s="170"/>
      <c r="R176" s="169">
        <v>0.16</v>
      </c>
      <c r="S176" s="170"/>
      <c r="T176" s="169">
        <v>0.2</v>
      </c>
      <c r="U176" s="170"/>
      <c r="V176" s="170"/>
      <c r="W176" s="170"/>
      <c r="X176" s="170"/>
      <c r="Y176" s="170"/>
      <c r="Z176" s="170"/>
      <c r="AA176" s="170"/>
      <c r="AB176" s="170"/>
      <c r="AC176" s="170"/>
      <c r="AD176" s="170"/>
      <c r="AE176" s="170"/>
      <c r="AF176" s="170"/>
      <c r="AG176" s="170"/>
      <c r="AH176" s="171">
        <v>1</v>
      </c>
      <c r="AI176" s="172">
        <v>44927</v>
      </c>
      <c r="AJ176" s="172">
        <v>45107</v>
      </c>
      <c r="AK176" s="50" t="s">
        <v>398</v>
      </c>
      <c r="AL176" s="50" t="s">
        <v>381</v>
      </c>
      <c r="AM176" s="50" t="s">
        <v>382</v>
      </c>
      <c r="AN176" s="43" t="s">
        <v>713</v>
      </c>
      <c r="AO176" s="43" t="s">
        <v>160</v>
      </c>
    </row>
    <row r="177" spans="1:41" s="1" customFormat="1" ht="60" hidden="1">
      <c r="A177" s="43" t="s">
        <v>40</v>
      </c>
      <c r="B177" s="60" t="s">
        <v>203</v>
      </c>
      <c r="C177" s="60">
        <v>424</v>
      </c>
      <c r="D177" s="247">
        <v>224</v>
      </c>
      <c r="E177" s="273">
        <v>2563267000</v>
      </c>
      <c r="F177" s="43" t="s">
        <v>659</v>
      </c>
      <c r="G177" s="44" t="s">
        <v>427</v>
      </c>
      <c r="H177" s="31">
        <v>0.2</v>
      </c>
      <c r="I177" s="243">
        <f>+H177+H178+H179+H180+H181+H182</f>
        <v>1</v>
      </c>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ref="AH177" si="9">+J177+L177+N177+P177+R177+T177+V177+X177+Z177+AB177+AD177+AF177</f>
        <v>1</v>
      </c>
      <c r="AI177" s="168">
        <v>44986</v>
      </c>
      <c r="AJ177" s="168">
        <v>45230</v>
      </c>
      <c r="AK177" s="44" t="s">
        <v>428</v>
      </c>
      <c r="AL177" s="43" t="s">
        <v>429</v>
      </c>
      <c r="AM177" s="43" t="s">
        <v>612</v>
      </c>
      <c r="AN177" s="44" t="s">
        <v>711</v>
      </c>
      <c r="AO177" s="43" t="s">
        <v>430</v>
      </c>
    </row>
    <row r="178" spans="1:41" s="1" customFormat="1" ht="60" hidden="1">
      <c r="A178" s="43" t="s">
        <v>40</v>
      </c>
      <c r="B178" s="60" t="s">
        <v>203</v>
      </c>
      <c r="C178" s="60">
        <v>424</v>
      </c>
      <c r="D178" s="248"/>
      <c r="E178" s="274"/>
      <c r="F178" s="43" t="s">
        <v>660</v>
      </c>
      <c r="G178" s="44" t="s">
        <v>431</v>
      </c>
      <c r="H178" s="31">
        <v>0.05</v>
      </c>
      <c r="I178" s="244"/>
      <c r="J178" s="31"/>
      <c r="K178" s="31"/>
      <c r="L178" s="31"/>
      <c r="M178" s="31"/>
      <c r="N178" s="161">
        <v>0.12</v>
      </c>
      <c r="O178" s="161"/>
      <c r="P178" s="161">
        <v>0.12</v>
      </c>
      <c r="Q178" s="161"/>
      <c r="R178" s="161">
        <v>0.12</v>
      </c>
      <c r="S178" s="161"/>
      <c r="T178" s="161">
        <v>0.12</v>
      </c>
      <c r="U178" s="161"/>
      <c r="V178" s="161">
        <v>0.13</v>
      </c>
      <c r="W178" s="161"/>
      <c r="X178" s="161">
        <v>0.13</v>
      </c>
      <c r="Y178" s="161"/>
      <c r="Z178" s="161">
        <v>0.13</v>
      </c>
      <c r="AA178" s="161"/>
      <c r="AB178" s="161">
        <v>0.13</v>
      </c>
      <c r="AC178" s="161"/>
      <c r="AD178" s="161"/>
      <c r="AE178" s="161"/>
      <c r="AF178" s="161"/>
      <c r="AG178" s="161"/>
      <c r="AH178" s="161">
        <f t="shared" si="8"/>
        <v>1</v>
      </c>
      <c r="AI178" s="168">
        <v>44986</v>
      </c>
      <c r="AJ178" s="168">
        <v>45230</v>
      </c>
      <c r="AK178" s="44" t="s">
        <v>432</v>
      </c>
      <c r="AL178" s="43" t="s">
        <v>429</v>
      </c>
      <c r="AM178" s="43" t="s">
        <v>612</v>
      </c>
      <c r="AN178" s="44" t="s">
        <v>711</v>
      </c>
      <c r="AO178" s="43" t="s">
        <v>430</v>
      </c>
    </row>
    <row r="179" spans="1:41" s="1" customFormat="1" ht="135" hidden="1">
      <c r="A179" s="43" t="s">
        <v>40</v>
      </c>
      <c r="B179" s="60" t="s">
        <v>203</v>
      </c>
      <c r="C179" s="60">
        <v>424</v>
      </c>
      <c r="D179" s="248"/>
      <c r="E179" s="274"/>
      <c r="F179" s="43" t="s">
        <v>659</v>
      </c>
      <c r="G179" s="44" t="s">
        <v>433</v>
      </c>
      <c r="H179" s="31">
        <v>0.25</v>
      </c>
      <c r="I179" s="244"/>
      <c r="J179" s="31"/>
      <c r="K179" s="31"/>
      <c r="L179" s="31"/>
      <c r="M179" s="31"/>
      <c r="N179" s="161">
        <v>0.12</v>
      </c>
      <c r="O179" s="161"/>
      <c r="P179" s="161">
        <v>0.12</v>
      </c>
      <c r="Q179" s="161"/>
      <c r="R179" s="161">
        <v>0.12</v>
      </c>
      <c r="S179" s="161"/>
      <c r="T179" s="161">
        <v>0.12</v>
      </c>
      <c r="U179" s="161"/>
      <c r="V179" s="161">
        <v>0.13</v>
      </c>
      <c r="W179" s="161"/>
      <c r="X179" s="161">
        <v>0.13</v>
      </c>
      <c r="Y179" s="161"/>
      <c r="Z179" s="161">
        <v>0.13</v>
      </c>
      <c r="AA179" s="161"/>
      <c r="AB179" s="161">
        <v>0.13</v>
      </c>
      <c r="AC179" s="161"/>
      <c r="AD179" s="161"/>
      <c r="AE179" s="161"/>
      <c r="AF179" s="161"/>
      <c r="AG179" s="161"/>
      <c r="AH179" s="161">
        <f t="shared" si="8"/>
        <v>1</v>
      </c>
      <c r="AI179" s="168">
        <v>44986</v>
      </c>
      <c r="AJ179" s="168">
        <v>45230</v>
      </c>
      <c r="AK179" s="44" t="s">
        <v>434</v>
      </c>
      <c r="AL179" s="43" t="s">
        <v>429</v>
      </c>
      <c r="AM179" s="43" t="s">
        <v>612</v>
      </c>
      <c r="AN179" s="44" t="s">
        <v>711</v>
      </c>
      <c r="AO179" s="43" t="s">
        <v>430</v>
      </c>
    </row>
    <row r="180" spans="1:41" s="1" customFormat="1" ht="117.75" hidden="1" customHeight="1">
      <c r="A180" s="43" t="s">
        <v>40</v>
      </c>
      <c r="B180" s="60" t="s">
        <v>203</v>
      </c>
      <c r="C180" s="60">
        <v>424</v>
      </c>
      <c r="D180" s="248"/>
      <c r="E180" s="274"/>
      <c r="F180" s="43" t="s">
        <v>659</v>
      </c>
      <c r="G180" s="44" t="s">
        <v>435</v>
      </c>
      <c r="H180" s="31">
        <v>0.25</v>
      </c>
      <c r="I180" s="244"/>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8"/>
        <v>1</v>
      </c>
      <c r="AI180" s="168">
        <v>44986</v>
      </c>
      <c r="AJ180" s="168">
        <v>45230</v>
      </c>
      <c r="AK180" s="44" t="s">
        <v>436</v>
      </c>
      <c r="AL180" s="43" t="s">
        <v>429</v>
      </c>
      <c r="AM180" s="43" t="s">
        <v>612</v>
      </c>
      <c r="AN180" s="44" t="s">
        <v>711</v>
      </c>
      <c r="AO180" s="43" t="s">
        <v>430</v>
      </c>
    </row>
    <row r="181" spans="1:41" s="1" customFormat="1" ht="75" hidden="1">
      <c r="A181" s="43" t="s">
        <v>40</v>
      </c>
      <c r="B181" s="60" t="s">
        <v>203</v>
      </c>
      <c r="C181" s="60">
        <v>424</v>
      </c>
      <c r="D181" s="248"/>
      <c r="E181" s="274"/>
      <c r="F181" s="43" t="s">
        <v>659</v>
      </c>
      <c r="G181" s="44" t="s">
        <v>437</v>
      </c>
      <c r="H181" s="31">
        <v>0.2</v>
      </c>
      <c r="I181" s="244"/>
      <c r="J181" s="31">
        <v>0.1</v>
      </c>
      <c r="K181" s="31"/>
      <c r="L181" s="31">
        <v>0.1</v>
      </c>
      <c r="M181" s="31"/>
      <c r="N181" s="31">
        <v>0.1</v>
      </c>
      <c r="O181" s="31"/>
      <c r="P181" s="31">
        <v>0.1</v>
      </c>
      <c r="Q181" s="31"/>
      <c r="R181" s="31">
        <v>0.1</v>
      </c>
      <c r="S181" s="31"/>
      <c r="T181" s="31">
        <v>0.1</v>
      </c>
      <c r="U181" s="31"/>
      <c r="V181" s="31">
        <v>0.1</v>
      </c>
      <c r="W181" s="31"/>
      <c r="X181" s="31">
        <v>0.1</v>
      </c>
      <c r="Y181" s="31"/>
      <c r="Z181" s="31">
        <v>0.1</v>
      </c>
      <c r="AA181" s="31"/>
      <c r="AB181" s="31">
        <v>0.1</v>
      </c>
      <c r="AC181" s="31"/>
      <c r="AD181" s="31"/>
      <c r="AE181" s="31"/>
      <c r="AF181" s="31"/>
      <c r="AG181" s="31"/>
      <c r="AH181" s="31">
        <f t="shared" si="8"/>
        <v>0.99999999999999989</v>
      </c>
      <c r="AI181" s="62">
        <v>44928</v>
      </c>
      <c r="AJ181" s="62">
        <v>45230</v>
      </c>
      <c r="AK181" s="44" t="s">
        <v>438</v>
      </c>
      <c r="AL181" s="43" t="s">
        <v>429</v>
      </c>
      <c r="AM181" s="43" t="s">
        <v>612</v>
      </c>
      <c r="AN181" s="44" t="s">
        <v>711</v>
      </c>
      <c r="AO181" s="43" t="s">
        <v>430</v>
      </c>
    </row>
    <row r="182" spans="1:41" s="1" customFormat="1" ht="75" hidden="1">
      <c r="A182" s="43" t="s">
        <v>40</v>
      </c>
      <c r="B182" s="60" t="s">
        <v>203</v>
      </c>
      <c r="C182" s="60">
        <v>424</v>
      </c>
      <c r="D182" s="249"/>
      <c r="E182" s="274"/>
      <c r="F182" s="43" t="s">
        <v>659</v>
      </c>
      <c r="G182" s="44" t="s">
        <v>439</v>
      </c>
      <c r="H182" s="31">
        <v>0.05</v>
      </c>
      <c r="I182" s="245"/>
      <c r="J182" s="31"/>
      <c r="K182" s="31"/>
      <c r="L182" s="31"/>
      <c r="M182" s="31"/>
      <c r="N182" s="31"/>
      <c r="O182" s="31"/>
      <c r="P182" s="31"/>
      <c r="Q182" s="31"/>
      <c r="R182" s="31">
        <v>0.2</v>
      </c>
      <c r="S182" s="31"/>
      <c r="T182" s="31">
        <v>0.2</v>
      </c>
      <c r="U182" s="31"/>
      <c r="V182" s="31">
        <v>0.2</v>
      </c>
      <c r="W182" s="31"/>
      <c r="X182" s="31">
        <v>0.2</v>
      </c>
      <c r="Y182" s="31"/>
      <c r="Z182" s="31">
        <v>0.2</v>
      </c>
      <c r="AA182" s="31"/>
      <c r="AB182" s="31"/>
      <c r="AC182" s="31"/>
      <c r="AD182" s="31"/>
      <c r="AE182" s="31"/>
      <c r="AF182" s="31"/>
      <c r="AG182" s="31"/>
      <c r="AH182" s="31">
        <f t="shared" si="8"/>
        <v>1</v>
      </c>
      <c r="AI182" s="62">
        <v>45047</v>
      </c>
      <c r="AJ182" s="62">
        <v>45199</v>
      </c>
      <c r="AK182" s="44" t="s">
        <v>440</v>
      </c>
      <c r="AL182" s="43" t="s">
        <v>429</v>
      </c>
      <c r="AM182" s="43" t="s">
        <v>612</v>
      </c>
      <c r="AN182" s="44" t="s">
        <v>711</v>
      </c>
      <c r="AO182" s="43" t="s">
        <v>430</v>
      </c>
    </row>
    <row r="183" spans="1:41" s="1" customFormat="1" ht="60" hidden="1">
      <c r="A183" s="43" t="s">
        <v>40</v>
      </c>
      <c r="B183" s="60" t="s">
        <v>203</v>
      </c>
      <c r="C183" s="60">
        <v>424</v>
      </c>
      <c r="D183" s="248">
        <v>1845</v>
      </c>
      <c r="E183" s="274"/>
      <c r="F183" s="43" t="s">
        <v>661</v>
      </c>
      <c r="G183" s="44" t="s">
        <v>441</v>
      </c>
      <c r="H183" s="31">
        <v>0.2</v>
      </c>
      <c r="I183" s="244">
        <f>+H183+H184+H185+H186</f>
        <v>1</v>
      </c>
      <c r="J183" s="31"/>
      <c r="K183" s="31"/>
      <c r="L183" s="31"/>
      <c r="M183" s="31"/>
      <c r="N183" s="161">
        <v>0.12</v>
      </c>
      <c r="O183" s="161"/>
      <c r="P183" s="161">
        <v>0.12</v>
      </c>
      <c r="Q183" s="161"/>
      <c r="R183" s="161">
        <v>0.12</v>
      </c>
      <c r="S183" s="161"/>
      <c r="T183" s="161">
        <v>0.12</v>
      </c>
      <c r="U183" s="161"/>
      <c r="V183" s="161">
        <v>0.12</v>
      </c>
      <c r="W183" s="161"/>
      <c r="X183" s="161">
        <v>0.1</v>
      </c>
      <c r="Y183" s="161"/>
      <c r="Z183" s="161">
        <v>0.1</v>
      </c>
      <c r="AA183" s="161"/>
      <c r="AB183" s="161">
        <v>0.2</v>
      </c>
      <c r="AC183" s="161"/>
      <c r="AD183" s="161"/>
      <c r="AE183" s="161"/>
      <c r="AF183" s="161"/>
      <c r="AG183" s="161"/>
      <c r="AH183" s="161">
        <f t="shared" si="8"/>
        <v>1</v>
      </c>
      <c r="AI183" s="168">
        <v>44986</v>
      </c>
      <c r="AJ183" s="168">
        <v>45230</v>
      </c>
      <c r="AK183" s="44" t="s">
        <v>440</v>
      </c>
      <c r="AL183" s="43" t="s">
        <v>429</v>
      </c>
      <c r="AM183" s="43" t="s">
        <v>612</v>
      </c>
      <c r="AN183" s="44" t="s">
        <v>711</v>
      </c>
      <c r="AO183" s="43" t="s">
        <v>430</v>
      </c>
    </row>
    <row r="184" spans="1:41" s="1" customFormat="1" ht="135" hidden="1">
      <c r="A184" s="43" t="s">
        <v>40</v>
      </c>
      <c r="B184" s="60" t="s">
        <v>203</v>
      </c>
      <c r="C184" s="60">
        <v>424</v>
      </c>
      <c r="D184" s="248"/>
      <c r="E184" s="274"/>
      <c r="F184" s="43" t="s">
        <v>661</v>
      </c>
      <c r="G184" s="44" t="s">
        <v>442</v>
      </c>
      <c r="H184" s="31">
        <v>0.3</v>
      </c>
      <c r="I184" s="244"/>
      <c r="J184" s="31"/>
      <c r="K184" s="31"/>
      <c r="L184" s="31"/>
      <c r="M184" s="31"/>
      <c r="N184" s="161">
        <v>0.1</v>
      </c>
      <c r="O184" s="161"/>
      <c r="P184" s="161">
        <v>0.2</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8"/>
        <v>1</v>
      </c>
      <c r="AI184" s="168">
        <v>44986</v>
      </c>
      <c r="AJ184" s="168">
        <v>45230</v>
      </c>
      <c r="AK184" s="44" t="s">
        <v>434</v>
      </c>
      <c r="AL184" s="43" t="s">
        <v>429</v>
      </c>
      <c r="AM184" s="43" t="s">
        <v>612</v>
      </c>
      <c r="AN184" s="44" t="s">
        <v>711</v>
      </c>
      <c r="AO184" s="43" t="s">
        <v>430</v>
      </c>
    </row>
    <row r="185" spans="1:41" s="1" customFormat="1" ht="134.25" hidden="1" customHeight="1">
      <c r="A185" s="43" t="s">
        <v>40</v>
      </c>
      <c r="B185" s="60" t="s">
        <v>203</v>
      </c>
      <c r="C185" s="60">
        <v>424</v>
      </c>
      <c r="D185" s="248"/>
      <c r="E185" s="274"/>
      <c r="F185" s="43" t="s">
        <v>661</v>
      </c>
      <c r="G185" s="44" t="s">
        <v>443</v>
      </c>
      <c r="H185" s="31">
        <v>0.4</v>
      </c>
      <c r="I185" s="244"/>
      <c r="J185" s="31"/>
      <c r="K185" s="31"/>
      <c r="L185" s="31"/>
      <c r="M185" s="31"/>
      <c r="N185" s="161">
        <v>0.15</v>
      </c>
      <c r="O185" s="161"/>
      <c r="P185" s="161">
        <v>0.15</v>
      </c>
      <c r="Q185" s="161"/>
      <c r="R185" s="161">
        <v>0.12</v>
      </c>
      <c r="S185" s="161"/>
      <c r="T185" s="161">
        <v>0.12</v>
      </c>
      <c r="U185" s="161"/>
      <c r="V185" s="161">
        <v>0.12</v>
      </c>
      <c r="W185" s="161"/>
      <c r="X185" s="161">
        <v>0.12</v>
      </c>
      <c r="Y185" s="161"/>
      <c r="Z185" s="161">
        <v>0.12</v>
      </c>
      <c r="AA185" s="161"/>
      <c r="AB185" s="161">
        <v>0.1</v>
      </c>
      <c r="AC185" s="161"/>
      <c r="AD185" s="161"/>
      <c r="AE185" s="161"/>
      <c r="AF185" s="161"/>
      <c r="AG185" s="161"/>
      <c r="AH185" s="161">
        <f t="shared" si="8"/>
        <v>1</v>
      </c>
      <c r="AI185" s="168">
        <v>44986</v>
      </c>
      <c r="AJ185" s="168">
        <v>45230</v>
      </c>
      <c r="AK185" s="44" t="s">
        <v>444</v>
      </c>
      <c r="AL185" s="43" t="s">
        <v>429</v>
      </c>
      <c r="AM185" s="43" t="s">
        <v>612</v>
      </c>
      <c r="AN185" s="44" t="s">
        <v>711</v>
      </c>
      <c r="AO185" s="43" t="s">
        <v>430</v>
      </c>
    </row>
    <row r="186" spans="1:41" s="1" customFormat="1" ht="75" hidden="1">
      <c r="A186" s="43" t="s">
        <v>40</v>
      </c>
      <c r="B186" s="60" t="s">
        <v>203</v>
      </c>
      <c r="C186" s="60">
        <v>424</v>
      </c>
      <c r="D186" s="249"/>
      <c r="E186" s="274"/>
      <c r="F186" s="43" t="s">
        <v>661</v>
      </c>
      <c r="G186" s="44" t="s">
        <v>445</v>
      </c>
      <c r="H186" s="31">
        <v>0.1</v>
      </c>
      <c r="I186" s="245"/>
      <c r="J186" s="31"/>
      <c r="K186" s="31"/>
      <c r="L186" s="31"/>
      <c r="M186" s="31"/>
      <c r="N186" s="31"/>
      <c r="O186" s="31"/>
      <c r="P186" s="31"/>
      <c r="Q186" s="31"/>
      <c r="R186" s="31"/>
      <c r="S186" s="31"/>
      <c r="T186" s="31"/>
      <c r="U186" s="31"/>
      <c r="V186" s="31"/>
      <c r="W186" s="31"/>
      <c r="X186" s="161">
        <v>1</v>
      </c>
      <c r="Y186" s="161"/>
      <c r="Z186" s="161"/>
      <c r="AA186" s="161"/>
      <c r="AB186" s="161"/>
      <c r="AC186" s="161"/>
      <c r="AD186" s="161"/>
      <c r="AE186" s="161"/>
      <c r="AF186" s="161"/>
      <c r="AG186" s="161"/>
      <c r="AH186" s="161">
        <f t="shared" si="8"/>
        <v>1</v>
      </c>
      <c r="AI186" s="168">
        <v>45139</v>
      </c>
      <c r="AJ186" s="168">
        <v>45168</v>
      </c>
      <c r="AK186" s="44" t="s">
        <v>438</v>
      </c>
      <c r="AL186" s="43" t="s">
        <v>429</v>
      </c>
      <c r="AM186" s="43" t="s">
        <v>612</v>
      </c>
      <c r="AN186" s="44" t="s">
        <v>711</v>
      </c>
      <c r="AO186" s="43" t="s">
        <v>430</v>
      </c>
    </row>
    <row r="187" spans="1:41" s="1" customFormat="1" ht="75" hidden="1">
      <c r="A187" s="43" t="s">
        <v>40</v>
      </c>
      <c r="B187" s="60" t="s">
        <v>203</v>
      </c>
      <c r="C187" s="60">
        <v>424</v>
      </c>
      <c r="D187" s="61" t="s">
        <v>70</v>
      </c>
      <c r="E187" s="61" t="s">
        <v>70</v>
      </c>
      <c r="F187" s="43" t="s">
        <v>446</v>
      </c>
      <c r="G187" s="44" t="s">
        <v>447</v>
      </c>
      <c r="H187" s="89">
        <v>0.1</v>
      </c>
      <c r="I187" s="243">
        <f>+H187+H188+H189+H190+H191+H192+H193+H194</f>
        <v>1</v>
      </c>
      <c r="J187" s="33"/>
      <c r="K187" s="60"/>
      <c r="L187" s="63"/>
      <c r="M187" s="60"/>
      <c r="N187" s="164">
        <v>1</v>
      </c>
      <c r="O187" s="159"/>
      <c r="P187" s="164"/>
      <c r="Q187" s="159"/>
      <c r="R187" s="164"/>
      <c r="S187" s="159"/>
      <c r="T187" s="164"/>
      <c r="U187" s="159"/>
      <c r="V187" s="164"/>
      <c r="W187" s="159"/>
      <c r="X187" s="159"/>
      <c r="Y187" s="159"/>
      <c r="Z187" s="159"/>
      <c r="AA187" s="159"/>
      <c r="AB187" s="159"/>
      <c r="AC187" s="159"/>
      <c r="AD187" s="159"/>
      <c r="AE187" s="159"/>
      <c r="AF187" s="159"/>
      <c r="AG187" s="159"/>
      <c r="AH187" s="161">
        <f t="shared" si="8"/>
        <v>1</v>
      </c>
      <c r="AI187" s="168">
        <v>44986</v>
      </c>
      <c r="AJ187" s="168">
        <v>45015</v>
      </c>
      <c r="AK187" s="44" t="s">
        <v>448</v>
      </c>
      <c r="AL187" s="43" t="s">
        <v>429</v>
      </c>
      <c r="AM187" s="43" t="s">
        <v>612</v>
      </c>
      <c r="AN187" s="44" t="s">
        <v>711</v>
      </c>
      <c r="AO187" s="43" t="s">
        <v>430</v>
      </c>
    </row>
    <row r="188" spans="1:41" s="1" customFormat="1" ht="120" hidden="1">
      <c r="A188" s="43" t="s">
        <v>40</v>
      </c>
      <c r="B188" s="60" t="s">
        <v>203</v>
      </c>
      <c r="C188" s="60">
        <v>424</v>
      </c>
      <c r="D188" s="61" t="s">
        <v>70</v>
      </c>
      <c r="E188" s="61" t="s">
        <v>70</v>
      </c>
      <c r="F188" s="43" t="s">
        <v>446</v>
      </c>
      <c r="G188" s="44" t="s">
        <v>449</v>
      </c>
      <c r="H188" s="89">
        <v>0.1</v>
      </c>
      <c r="I188" s="244"/>
      <c r="J188" s="31"/>
      <c r="K188" s="31"/>
      <c r="L188" s="31"/>
      <c r="M188" s="31"/>
      <c r="N188" s="161">
        <v>0.15</v>
      </c>
      <c r="O188" s="161"/>
      <c r="P188" s="161">
        <v>0.15</v>
      </c>
      <c r="Q188" s="161"/>
      <c r="R188" s="161">
        <v>0.12</v>
      </c>
      <c r="S188" s="161"/>
      <c r="T188" s="161">
        <v>0.12</v>
      </c>
      <c r="U188" s="161"/>
      <c r="V188" s="161">
        <v>0.12</v>
      </c>
      <c r="W188" s="161"/>
      <c r="X188" s="161">
        <v>0.12</v>
      </c>
      <c r="Y188" s="161"/>
      <c r="Z188" s="161">
        <v>0.12</v>
      </c>
      <c r="AA188" s="161"/>
      <c r="AB188" s="161">
        <v>0.1</v>
      </c>
      <c r="AC188" s="161"/>
      <c r="AD188" s="161"/>
      <c r="AE188" s="161"/>
      <c r="AF188" s="161"/>
      <c r="AG188" s="161"/>
      <c r="AH188" s="161">
        <f>+J188+L188+N188+P188+R188+T188+V188+X188+Z188+AB188+AD188+AF188</f>
        <v>1</v>
      </c>
      <c r="AI188" s="168">
        <v>44986</v>
      </c>
      <c r="AJ188" s="168">
        <v>45230</v>
      </c>
      <c r="AK188" s="44" t="s">
        <v>450</v>
      </c>
      <c r="AL188" s="43" t="s">
        <v>429</v>
      </c>
      <c r="AM188" s="43" t="s">
        <v>612</v>
      </c>
      <c r="AN188" s="44" t="s">
        <v>711</v>
      </c>
      <c r="AO188" s="43" t="s">
        <v>430</v>
      </c>
    </row>
    <row r="189" spans="1:41" s="1" customFormat="1" ht="60" hidden="1">
      <c r="A189" s="43" t="s">
        <v>40</v>
      </c>
      <c r="B189" s="60" t="s">
        <v>203</v>
      </c>
      <c r="C189" s="60">
        <v>424</v>
      </c>
      <c r="D189" s="61" t="s">
        <v>70</v>
      </c>
      <c r="E189" s="61" t="s">
        <v>70</v>
      </c>
      <c r="F189" s="43" t="s">
        <v>446</v>
      </c>
      <c r="G189" s="44" t="s">
        <v>451</v>
      </c>
      <c r="H189" s="89">
        <v>0.1</v>
      </c>
      <c r="I189" s="244"/>
      <c r="J189" s="78">
        <v>0.08</v>
      </c>
      <c r="K189" s="78" t="s">
        <v>127</v>
      </c>
      <c r="L189" s="78">
        <v>0.08</v>
      </c>
      <c r="M189" s="78" t="s">
        <v>127</v>
      </c>
      <c r="N189" s="78">
        <v>0.08</v>
      </c>
      <c r="O189" s="78" t="s">
        <v>127</v>
      </c>
      <c r="P189" s="78">
        <v>0.08</v>
      </c>
      <c r="Q189" s="78" t="s">
        <v>127</v>
      </c>
      <c r="R189" s="78">
        <v>0.08</v>
      </c>
      <c r="S189" s="78" t="s">
        <v>127</v>
      </c>
      <c r="T189" s="78">
        <v>0.08</v>
      </c>
      <c r="U189" s="78" t="s">
        <v>127</v>
      </c>
      <c r="V189" s="78">
        <v>0.08</v>
      </c>
      <c r="W189" s="78" t="s">
        <v>127</v>
      </c>
      <c r="X189" s="78">
        <v>0.08</v>
      </c>
      <c r="Y189" s="78" t="s">
        <v>127</v>
      </c>
      <c r="Z189" s="78">
        <v>0.09</v>
      </c>
      <c r="AA189" s="78" t="s">
        <v>127</v>
      </c>
      <c r="AB189" s="78">
        <v>0.09</v>
      </c>
      <c r="AC189" s="78" t="s">
        <v>127</v>
      </c>
      <c r="AD189" s="78">
        <v>0.09</v>
      </c>
      <c r="AE189" s="78" t="s">
        <v>127</v>
      </c>
      <c r="AF189" s="78">
        <v>0.09</v>
      </c>
      <c r="AG189" s="78" t="s">
        <v>127</v>
      </c>
      <c r="AH189" s="31">
        <f t="shared" si="8"/>
        <v>0.99999999999999989</v>
      </c>
      <c r="AI189" s="62">
        <v>44927</v>
      </c>
      <c r="AJ189" s="62">
        <v>45291</v>
      </c>
      <c r="AK189" s="44" t="s">
        <v>452</v>
      </c>
      <c r="AL189" s="43" t="s">
        <v>429</v>
      </c>
      <c r="AM189" s="43" t="s">
        <v>612</v>
      </c>
      <c r="AN189" s="44" t="s">
        <v>711</v>
      </c>
      <c r="AO189" s="43" t="s">
        <v>430</v>
      </c>
    </row>
    <row r="190" spans="1:41" s="1" customFormat="1" ht="60" hidden="1">
      <c r="A190" s="43" t="s">
        <v>40</v>
      </c>
      <c r="B190" s="60" t="s">
        <v>203</v>
      </c>
      <c r="C190" s="60">
        <v>424</v>
      </c>
      <c r="D190" s="61" t="s">
        <v>70</v>
      </c>
      <c r="E190" s="61" t="s">
        <v>70</v>
      </c>
      <c r="F190" s="43" t="s">
        <v>446</v>
      </c>
      <c r="G190" s="44" t="s">
        <v>453</v>
      </c>
      <c r="H190" s="89">
        <v>0.1</v>
      </c>
      <c r="I190" s="244"/>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8"/>
        <v>1</v>
      </c>
      <c r="AI190" s="62">
        <v>45231</v>
      </c>
      <c r="AJ190" s="62">
        <v>45260</v>
      </c>
      <c r="AK190" s="44" t="s">
        <v>454</v>
      </c>
      <c r="AL190" s="43" t="s">
        <v>429</v>
      </c>
      <c r="AM190" s="43" t="s">
        <v>612</v>
      </c>
      <c r="AN190" s="44" t="s">
        <v>711</v>
      </c>
      <c r="AO190" s="43" t="s">
        <v>430</v>
      </c>
    </row>
    <row r="191" spans="1:41" s="1" customFormat="1" ht="60" hidden="1">
      <c r="A191" s="43" t="s">
        <v>40</v>
      </c>
      <c r="B191" s="60" t="s">
        <v>203</v>
      </c>
      <c r="C191" s="60">
        <v>424</v>
      </c>
      <c r="D191" s="61" t="s">
        <v>70</v>
      </c>
      <c r="E191" s="61" t="s">
        <v>70</v>
      </c>
      <c r="F191" s="43" t="s">
        <v>446</v>
      </c>
      <c r="G191" s="44" t="s">
        <v>455</v>
      </c>
      <c r="H191" s="89">
        <v>0.1</v>
      </c>
      <c r="I191" s="244"/>
      <c r="J191" s="31"/>
      <c r="K191" s="31"/>
      <c r="L191" s="31"/>
      <c r="M191" s="31"/>
      <c r="N191" s="31"/>
      <c r="O191" s="31"/>
      <c r="P191" s="31"/>
      <c r="Q191" s="31"/>
      <c r="R191" s="31"/>
      <c r="S191" s="31"/>
      <c r="T191" s="31"/>
      <c r="U191" s="31"/>
      <c r="V191" s="31"/>
      <c r="W191" s="31"/>
      <c r="X191" s="31"/>
      <c r="Y191" s="31"/>
      <c r="Z191" s="31"/>
      <c r="AA191" s="31"/>
      <c r="AB191" s="31"/>
      <c r="AC191" s="31"/>
      <c r="AD191" s="31">
        <v>1</v>
      </c>
      <c r="AE191" s="31"/>
      <c r="AF191" s="31"/>
      <c r="AG191" s="31"/>
      <c r="AH191" s="31">
        <f t="shared" si="8"/>
        <v>1</v>
      </c>
      <c r="AI191" s="62">
        <v>45231</v>
      </c>
      <c r="AJ191" s="62">
        <v>45260</v>
      </c>
      <c r="AK191" s="44" t="s">
        <v>454</v>
      </c>
      <c r="AL191" s="43" t="s">
        <v>429</v>
      </c>
      <c r="AM191" s="43" t="s">
        <v>612</v>
      </c>
      <c r="AN191" s="44" t="s">
        <v>711</v>
      </c>
      <c r="AO191" s="43" t="s">
        <v>430</v>
      </c>
    </row>
    <row r="192" spans="1:41" s="1" customFormat="1" ht="108.75" hidden="1" customHeight="1">
      <c r="A192" s="43" t="s">
        <v>40</v>
      </c>
      <c r="B192" s="60" t="s">
        <v>203</v>
      </c>
      <c r="C192" s="60">
        <v>424</v>
      </c>
      <c r="D192" s="61" t="s">
        <v>70</v>
      </c>
      <c r="E192" s="61" t="s">
        <v>70</v>
      </c>
      <c r="F192" s="43" t="s">
        <v>446</v>
      </c>
      <c r="G192" s="44" t="s">
        <v>456</v>
      </c>
      <c r="H192" s="89">
        <v>0.1</v>
      </c>
      <c r="I192" s="244"/>
      <c r="J192" s="31"/>
      <c r="K192" s="31"/>
      <c r="L192" s="31">
        <v>0.15</v>
      </c>
      <c r="M192" s="31"/>
      <c r="N192" s="31">
        <v>0.25</v>
      </c>
      <c r="O192" s="31"/>
      <c r="P192" s="31"/>
      <c r="Q192" s="31"/>
      <c r="R192" s="31">
        <v>0.15</v>
      </c>
      <c r="S192" s="31"/>
      <c r="T192" s="31">
        <v>0.2</v>
      </c>
      <c r="U192" s="31"/>
      <c r="V192" s="31">
        <v>0.25</v>
      </c>
      <c r="W192" s="31"/>
      <c r="X192" s="31"/>
      <c r="Y192" s="31"/>
      <c r="Z192" s="31"/>
      <c r="AA192" s="31"/>
      <c r="AB192" s="31"/>
      <c r="AC192" s="31"/>
      <c r="AD192" s="31"/>
      <c r="AE192" s="31"/>
      <c r="AF192" s="31"/>
      <c r="AG192" s="31"/>
      <c r="AH192" s="31">
        <f t="shared" si="8"/>
        <v>1</v>
      </c>
      <c r="AI192" s="62">
        <v>44958</v>
      </c>
      <c r="AJ192" s="62">
        <v>45138</v>
      </c>
      <c r="AK192" s="44" t="s">
        <v>457</v>
      </c>
      <c r="AL192" s="43" t="s">
        <v>429</v>
      </c>
      <c r="AM192" s="43" t="s">
        <v>612</v>
      </c>
      <c r="AN192" s="44" t="s">
        <v>711</v>
      </c>
      <c r="AO192" s="43" t="s">
        <v>430</v>
      </c>
    </row>
    <row r="193" spans="1:41" s="175" customFormat="1" ht="114.75" hidden="1" customHeight="1">
      <c r="A193" s="158" t="s">
        <v>40</v>
      </c>
      <c r="B193" s="159" t="s">
        <v>203</v>
      </c>
      <c r="C193" s="159">
        <v>424</v>
      </c>
      <c r="D193" s="173" t="s">
        <v>70</v>
      </c>
      <c r="E193" s="173" t="s">
        <v>70</v>
      </c>
      <c r="F193" s="158" t="s">
        <v>446</v>
      </c>
      <c r="G193" s="158" t="s">
        <v>801</v>
      </c>
      <c r="H193" s="174">
        <v>0.1</v>
      </c>
      <c r="I193" s="244"/>
      <c r="J193" s="161"/>
      <c r="K193" s="161"/>
      <c r="L193" s="161"/>
      <c r="M193" s="161"/>
      <c r="N193" s="161">
        <v>0.1</v>
      </c>
      <c r="O193" s="161"/>
      <c r="P193" s="161">
        <v>0.1</v>
      </c>
      <c r="Q193" s="161"/>
      <c r="R193" s="161">
        <v>0.1</v>
      </c>
      <c r="S193" s="161"/>
      <c r="T193" s="161">
        <v>0.1</v>
      </c>
      <c r="U193" s="161"/>
      <c r="V193" s="161">
        <v>0.1</v>
      </c>
      <c r="W193" s="161"/>
      <c r="X193" s="161">
        <v>0.1</v>
      </c>
      <c r="Y193" s="161"/>
      <c r="Z193" s="161">
        <v>0.1</v>
      </c>
      <c r="AA193" s="161"/>
      <c r="AB193" s="161">
        <v>0.1</v>
      </c>
      <c r="AC193" s="161"/>
      <c r="AD193" s="161">
        <v>0.1</v>
      </c>
      <c r="AE193" s="161"/>
      <c r="AF193" s="161">
        <v>0.1</v>
      </c>
      <c r="AG193" s="161"/>
      <c r="AH193" s="161">
        <f t="shared" si="8"/>
        <v>0.99999999999999989</v>
      </c>
      <c r="AI193" s="168">
        <v>44986</v>
      </c>
      <c r="AJ193" s="168">
        <v>45275</v>
      </c>
      <c r="AK193" s="160" t="s">
        <v>458</v>
      </c>
      <c r="AL193" s="158" t="s">
        <v>429</v>
      </c>
      <c r="AM193" s="158" t="s">
        <v>612</v>
      </c>
      <c r="AN193" s="160" t="s">
        <v>711</v>
      </c>
      <c r="AO193" s="158" t="s">
        <v>430</v>
      </c>
    </row>
    <row r="194" spans="1:41" s="1" customFormat="1" ht="60" hidden="1">
      <c r="A194" s="43" t="s">
        <v>40</v>
      </c>
      <c r="B194" s="60" t="s">
        <v>203</v>
      </c>
      <c r="C194" s="60">
        <v>424</v>
      </c>
      <c r="D194" s="61" t="s">
        <v>70</v>
      </c>
      <c r="E194" s="61" t="s">
        <v>70</v>
      </c>
      <c r="F194" s="43" t="s">
        <v>446</v>
      </c>
      <c r="G194" s="43" t="s">
        <v>459</v>
      </c>
      <c r="H194" s="89">
        <v>0.3</v>
      </c>
      <c r="I194" s="245"/>
      <c r="J194" s="31"/>
      <c r="K194" s="31"/>
      <c r="L194" s="31"/>
      <c r="M194" s="31"/>
      <c r="N194" s="31">
        <v>0.15</v>
      </c>
      <c r="O194" s="31"/>
      <c r="P194" s="31">
        <v>0.15</v>
      </c>
      <c r="Q194" s="31"/>
      <c r="R194" s="31">
        <v>0.1</v>
      </c>
      <c r="S194" s="31"/>
      <c r="T194" s="31">
        <v>0.1</v>
      </c>
      <c r="U194" s="31"/>
      <c r="V194" s="31">
        <v>0.1</v>
      </c>
      <c r="W194" s="31"/>
      <c r="X194" s="31">
        <v>0.1</v>
      </c>
      <c r="Y194" s="31"/>
      <c r="Z194" s="31">
        <v>0.1</v>
      </c>
      <c r="AA194" s="31"/>
      <c r="AB194" s="31">
        <v>0.1</v>
      </c>
      <c r="AC194" s="31"/>
      <c r="AD194" s="31">
        <v>0.1</v>
      </c>
      <c r="AE194" s="31"/>
      <c r="AF194" s="31"/>
      <c r="AG194" s="31"/>
      <c r="AH194" s="31">
        <f t="shared" si="8"/>
        <v>0.99999999999999989</v>
      </c>
      <c r="AI194" s="62">
        <v>44986</v>
      </c>
      <c r="AJ194" s="62">
        <v>45272</v>
      </c>
      <c r="AK194" s="44" t="s">
        <v>460</v>
      </c>
      <c r="AL194" s="43" t="s">
        <v>429</v>
      </c>
      <c r="AM194" s="43" t="s">
        <v>612</v>
      </c>
      <c r="AN194" s="44" t="s">
        <v>711</v>
      </c>
      <c r="AO194" s="43" t="s">
        <v>430</v>
      </c>
    </row>
    <row r="195" spans="1:41" s="1" customFormat="1" ht="60" hidden="1">
      <c r="A195" s="43" t="s">
        <v>40</v>
      </c>
      <c r="B195" s="60" t="s">
        <v>203</v>
      </c>
      <c r="C195" s="60">
        <v>424</v>
      </c>
      <c r="D195" s="60" t="s">
        <v>70</v>
      </c>
      <c r="E195" s="60" t="s">
        <v>70</v>
      </c>
      <c r="F195" s="43" t="s">
        <v>446</v>
      </c>
      <c r="G195" s="43" t="s">
        <v>628</v>
      </c>
      <c r="H195" s="89">
        <v>1</v>
      </c>
      <c r="I195" s="63">
        <f>+H195</f>
        <v>1</v>
      </c>
      <c r="J195" s="60"/>
      <c r="K195" s="60"/>
      <c r="L195" s="60"/>
      <c r="M195" s="60"/>
      <c r="N195" s="60"/>
      <c r="O195" s="60"/>
      <c r="P195" s="63">
        <v>0.25</v>
      </c>
      <c r="Q195" s="60"/>
      <c r="R195" s="60"/>
      <c r="S195" s="60"/>
      <c r="T195" s="60"/>
      <c r="U195" s="60"/>
      <c r="V195" s="63">
        <v>0.25</v>
      </c>
      <c r="W195" s="60"/>
      <c r="X195" s="60"/>
      <c r="Y195" s="60"/>
      <c r="Z195" s="60"/>
      <c r="AA195" s="60"/>
      <c r="AB195" s="63">
        <v>0.25</v>
      </c>
      <c r="AC195" s="60"/>
      <c r="AD195" s="60"/>
      <c r="AE195" s="60"/>
      <c r="AF195" s="63">
        <v>0.25</v>
      </c>
      <c r="AG195" s="60"/>
      <c r="AH195" s="31">
        <f>+J195+L195+N195+P195+R195+T195+V195+X195+Z195+AB195+AD195+AF195</f>
        <v>1</v>
      </c>
      <c r="AI195" s="64">
        <v>45017</v>
      </c>
      <c r="AJ195" s="64">
        <v>45291</v>
      </c>
      <c r="AK195" s="43" t="s">
        <v>629</v>
      </c>
      <c r="AL195" s="43" t="s">
        <v>429</v>
      </c>
      <c r="AM195" s="43" t="s">
        <v>612</v>
      </c>
      <c r="AN195" s="44" t="s">
        <v>711</v>
      </c>
      <c r="AO195" s="43" t="s">
        <v>430</v>
      </c>
    </row>
    <row r="196" spans="1:41" s="36" customFormat="1" ht="134.25" hidden="1" customHeight="1">
      <c r="A196" s="43" t="s">
        <v>40</v>
      </c>
      <c r="B196" s="60" t="s">
        <v>203</v>
      </c>
      <c r="C196" s="60">
        <v>424</v>
      </c>
      <c r="D196" s="247">
        <v>130</v>
      </c>
      <c r="E196" s="270">
        <v>3691930000</v>
      </c>
      <c r="F196" s="43" t="s">
        <v>662</v>
      </c>
      <c r="G196" s="44" t="s">
        <v>461</v>
      </c>
      <c r="H196" s="31">
        <v>0.1</v>
      </c>
      <c r="I196" s="261">
        <f>+H196+H197+H198+H199+H200+H201</f>
        <v>1</v>
      </c>
      <c r="J196" s="63"/>
      <c r="K196" s="63"/>
      <c r="L196" s="63"/>
      <c r="M196" s="63"/>
      <c r="N196" s="164">
        <v>0.3</v>
      </c>
      <c r="O196" s="164"/>
      <c r="P196" s="164">
        <v>0.4</v>
      </c>
      <c r="Q196" s="164"/>
      <c r="R196" s="164">
        <v>0.3</v>
      </c>
      <c r="S196" s="164"/>
      <c r="T196" s="164"/>
      <c r="U196" s="164"/>
      <c r="V196" s="164"/>
      <c r="W196" s="164"/>
      <c r="X196" s="164"/>
      <c r="Y196" s="164"/>
      <c r="Z196" s="164"/>
      <c r="AA196" s="164"/>
      <c r="AB196" s="164"/>
      <c r="AC196" s="164"/>
      <c r="AD196" s="164"/>
      <c r="AE196" s="164"/>
      <c r="AF196" s="164"/>
      <c r="AG196" s="159"/>
      <c r="AH196" s="164">
        <f>SUM(J196+L196+N196+P196+R196+T196+V196+X196+Z196+AB196+AD196+AF196)</f>
        <v>1</v>
      </c>
      <c r="AI196" s="162">
        <v>44986</v>
      </c>
      <c r="AJ196" s="162">
        <v>45076</v>
      </c>
      <c r="AK196" s="44" t="s">
        <v>462</v>
      </c>
      <c r="AL196" s="43" t="s">
        <v>463</v>
      </c>
      <c r="AM196" s="44" t="s">
        <v>464</v>
      </c>
      <c r="AN196" s="25" t="s">
        <v>465</v>
      </c>
      <c r="AO196" s="25" t="s">
        <v>785</v>
      </c>
    </row>
    <row r="197" spans="1:41" s="36" customFormat="1" ht="121.5" hidden="1" customHeight="1">
      <c r="A197" s="43" t="s">
        <v>40</v>
      </c>
      <c r="B197" s="60" t="s">
        <v>203</v>
      </c>
      <c r="C197" s="60">
        <v>424</v>
      </c>
      <c r="D197" s="248"/>
      <c r="E197" s="271"/>
      <c r="F197" s="43" t="s">
        <v>662</v>
      </c>
      <c r="G197" s="44" t="s">
        <v>466</v>
      </c>
      <c r="H197" s="31">
        <v>0.2</v>
      </c>
      <c r="I197" s="262"/>
      <c r="J197" s="63"/>
      <c r="K197" s="63"/>
      <c r="L197" s="63"/>
      <c r="M197" s="63"/>
      <c r="N197" s="63"/>
      <c r="O197" s="63"/>
      <c r="P197" s="63">
        <v>0.3</v>
      </c>
      <c r="Q197" s="63"/>
      <c r="R197" s="63">
        <v>0.3</v>
      </c>
      <c r="S197" s="63"/>
      <c r="T197" s="63">
        <v>0.4</v>
      </c>
      <c r="U197" s="63"/>
      <c r="V197" s="63"/>
      <c r="W197" s="63"/>
      <c r="X197" s="63"/>
      <c r="Y197" s="63"/>
      <c r="Z197" s="63"/>
      <c r="AA197" s="63"/>
      <c r="AB197" s="63"/>
      <c r="AC197" s="63"/>
      <c r="AD197" s="63"/>
      <c r="AE197" s="63"/>
      <c r="AF197" s="63"/>
      <c r="AG197" s="60"/>
      <c r="AH197" s="63">
        <f t="shared" ref="AH197:AH204" si="10">SUM(J197+L197+N197+P197+R197+T197+V197+X197+Z197+AB197+AD197+AF197)</f>
        <v>1</v>
      </c>
      <c r="AI197" s="64">
        <v>45017</v>
      </c>
      <c r="AJ197" s="64">
        <v>45107</v>
      </c>
      <c r="AK197" s="44" t="s">
        <v>467</v>
      </c>
      <c r="AL197" s="43" t="s">
        <v>463</v>
      </c>
      <c r="AM197" s="44" t="s">
        <v>464</v>
      </c>
      <c r="AN197" s="25" t="s">
        <v>465</v>
      </c>
      <c r="AO197" s="25" t="s">
        <v>785</v>
      </c>
    </row>
    <row r="198" spans="1:41" s="36" customFormat="1" ht="126" hidden="1" customHeight="1">
      <c r="A198" s="43" t="s">
        <v>40</v>
      </c>
      <c r="B198" s="60" t="s">
        <v>203</v>
      </c>
      <c r="C198" s="60">
        <v>424</v>
      </c>
      <c r="D198" s="248"/>
      <c r="E198" s="271"/>
      <c r="F198" s="43" t="s">
        <v>662</v>
      </c>
      <c r="G198" s="44" t="s">
        <v>468</v>
      </c>
      <c r="H198" s="31">
        <v>0.2</v>
      </c>
      <c r="I198" s="262"/>
      <c r="J198" s="63"/>
      <c r="K198" s="63"/>
      <c r="L198" s="63"/>
      <c r="M198" s="63"/>
      <c r="N198" s="63"/>
      <c r="O198" s="63"/>
      <c r="P198" s="63"/>
      <c r="Q198" s="63"/>
      <c r="R198" s="63"/>
      <c r="S198" s="63"/>
      <c r="T198" s="63">
        <v>0.5</v>
      </c>
      <c r="U198" s="63"/>
      <c r="V198" s="63">
        <v>0.5</v>
      </c>
      <c r="W198" s="63"/>
      <c r="X198" s="63"/>
      <c r="Y198" s="63"/>
      <c r="Z198" s="63"/>
      <c r="AA198" s="63"/>
      <c r="AB198" s="63"/>
      <c r="AC198" s="63"/>
      <c r="AD198" s="63"/>
      <c r="AE198" s="63"/>
      <c r="AF198" s="63"/>
      <c r="AG198" s="60"/>
      <c r="AH198" s="63">
        <f t="shared" si="10"/>
        <v>1</v>
      </c>
      <c r="AI198" s="64">
        <v>45078</v>
      </c>
      <c r="AJ198" s="64">
        <v>45138</v>
      </c>
      <c r="AK198" s="44" t="s">
        <v>469</v>
      </c>
      <c r="AL198" s="43" t="s">
        <v>463</v>
      </c>
      <c r="AM198" s="44" t="s">
        <v>464</v>
      </c>
      <c r="AN198" s="25" t="s">
        <v>465</v>
      </c>
      <c r="AO198" s="25" t="s">
        <v>785</v>
      </c>
    </row>
    <row r="199" spans="1:41" s="36" customFormat="1" ht="120.75" hidden="1" customHeight="1">
      <c r="A199" s="43" t="s">
        <v>40</v>
      </c>
      <c r="B199" s="60" t="s">
        <v>203</v>
      </c>
      <c r="C199" s="60">
        <v>424</v>
      </c>
      <c r="D199" s="248"/>
      <c r="E199" s="271"/>
      <c r="F199" s="43" t="s">
        <v>662</v>
      </c>
      <c r="G199" s="44" t="s">
        <v>470</v>
      </c>
      <c r="H199" s="31">
        <v>0.25</v>
      </c>
      <c r="I199" s="262"/>
      <c r="J199" s="63"/>
      <c r="K199" s="63"/>
      <c r="L199" s="63"/>
      <c r="M199" s="63"/>
      <c r="N199" s="63"/>
      <c r="O199" s="63"/>
      <c r="P199" s="63"/>
      <c r="Q199" s="63"/>
      <c r="R199" s="63"/>
      <c r="S199" s="63"/>
      <c r="T199" s="63">
        <v>0.3</v>
      </c>
      <c r="U199" s="63"/>
      <c r="V199" s="63">
        <v>0.2</v>
      </c>
      <c r="W199" s="63"/>
      <c r="X199" s="63">
        <v>0.3</v>
      </c>
      <c r="Y199" s="63"/>
      <c r="Z199" s="63">
        <v>0.2</v>
      </c>
      <c r="AA199" s="63"/>
      <c r="AB199" s="63"/>
      <c r="AC199" s="63"/>
      <c r="AD199" s="63"/>
      <c r="AE199" s="63"/>
      <c r="AF199" s="63"/>
      <c r="AG199" s="60"/>
      <c r="AH199" s="63">
        <f t="shared" si="10"/>
        <v>1</v>
      </c>
      <c r="AI199" s="64">
        <v>45078</v>
      </c>
      <c r="AJ199" s="64">
        <v>45199</v>
      </c>
      <c r="AK199" s="44" t="s">
        <v>471</v>
      </c>
      <c r="AL199" s="43" t="s">
        <v>463</v>
      </c>
      <c r="AM199" s="44" t="s">
        <v>464</v>
      </c>
      <c r="AN199" s="25" t="s">
        <v>465</v>
      </c>
      <c r="AO199" s="25" t="s">
        <v>785</v>
      </c>
    </row>
    <row r="200" spans="1:41" s="36" customFormat="1" ht="119.25" hidden="1" customHeight="1">
      <c r="A200" s="43" t="s">
        <v>40</v>
      </c>
      <c r="B200" s="60" t="s">
        <v>203</v>
      </c>
      <c r="C200" s="60">
        <v>424</v>
      </c>
      <c r="D200" s="248"/>
      <c r="E200" s="271"/>
      <c r="F200" s="43" t="s">
        <v>662</v>
      </c>
      <c r="G200" s="44" t="s">
        <v>472</v>
      </c>
      <c r="H200" s="31">
        <v>0.2</v>
      </c>
      <c r="I200" s="262"/>
      <c r="J200" s="63"/>
      <c r="K200" s="63"/>
      <c r="L200" s="63"/>
      <c r="M200" s="63"/>
      <c r="N200" s="63"/>
      <c r="O200" s="63"/>
      <c r="P200" s="63"/>
      <c r="Q200" s="63"/>
      <c r="R200" s="63"/>
      <c r="S200" s="63"/>
      <c r="T200" s="63"/>
      <c r="U200" s="63"/>
      <c r="V200" s="63"/>
      <c r="W200" s="63"/>
      <c r="X200" s="63">
        <v>0.5</v>
      </c>
      <c r="Y200" s="63"/>
      <c r="Z200" s="63">
        <v>0.4</v>
      </c>
      <c r="AA200" s="63"/>
      <c r="AB200" s="63"/>
      <c r="AC200" s="63"/>
      <c r="AD200" s="63">
        <v>0.1</v>
      </c>
      <c r="AE200" s="63"/>
      <c r="AF200" s="63"/>
      <c r="AG200" s="60"/>
      <c r="AH200" s="63">
        <f t="shared" si="10"/>
        <v>1</v>
      </c>
      <c r="AI200" s="64">
        <v>45139</v>
      </c>
      <c r="AJ200" s="64">
        <v>45260</v>
      </c>
      <c r="AK200" s="44" t="s">
        <v>473</v>
      </c>
      <c r="AL200" s="43" t="s">
        <v>463</v>
      </c>
      <c r="AM200" s="44" t="s">
        <v>464</v>
      </c>
      <c r="AN200" s="25" t="s">
        <v>465</v>
      </c>
      <c r="AO200" s="25" t="s">
        <v>785</v>
      </c>
    </row>
    <row r="201" spans="1:41" s="36" customFormat="1" ht="134.25" hidden="1" customHeight="1">
      <c r="A201" s="43" t="s">
        <v>40</v>
      </c>
      <c r="B201" s="60" t="s">
        <v>203</v>
      </c>
      <c r="C201" s="60">
        <v>424</v>
      </c>
      <c r="D201" s="249"/>
      <c r="E201" s="271"/>
      <c r="F201" s="43" t="s">
        <v>662</v>
      </c>
      <c r="G201" s="44" t="s">
        <v>474</v>
      </c>
      <c r="H201" s="31">
        <v>0.05</v>
      </c>
      <c r="I201" s="263"/>
      <c r="J201" s="63"/>
      <c r="K201" s="63"/>
      <c r="L201" s="63"/>
      <c r="M201" s="63"/>
      <c r="N201" s="63"/>
      <c r="O201" s="63"/>
      <c r="P201" s="63"/>
      <c r="Q201" s="63"/>
      <c r="R201" s="63"/>
      <c r="S201" s="63"/>
      <c r="T201" s="63"/>
      <c r="U201" s="63"/>
      <c r="V201" s="63"/>
      <c r="W201" s="63"/>
      <c r="X201" s="30"/>
      <c r="Y201" s="63"/>
      <c r="Z201" s="30"/>
      <c r="AA201" s="63"/>
      <c r="AB201" s="63"/>
      <c r="AC201" s="63"/>
      <c r="AD201" s="63">
        <v>0.5</v>
      </c>
      <c r="AE201" s="63"/>
      <c r="AF201" s="63">
        <v>0.5</v>
      </c>
      <c r="AG201" s="60"/>
      <c r="AH201" s="63">
        <f>SUM(J201+L201+N201+P201+R201+T201+V201+AD201+AF201+AB201)</f>
        <v>1</v>
      </c>
      <c r="AI201" s="64">
        <v>45231</v>
      </c>
      <c r="AJ201" s="64">
        <v>45290</v>
      </c>
      <c r="AK201" s="44" t="s">
        <v>475</v>
      </c>
      <c r="AL201" s="43" t="s">
        <v>463</v>
      </c>
      <c r="AM201" s="44" t="s">
        <v>464</v>
      </c>
      <c r="AN201" s="25" t="s">
        <v>465</v>
      </c>
      <c r="AO201" s="25" t="s">
        <v>785</v>
      </c>
    </row>
    <row r="202" spans="1:41" s="36" customFormat="1" ht="105" hidden="1">
      <c r="A202" s="43" t="s">
        <v>40</v>
      </c>
      <c r="B202" s="60" t="s">
        <v>203</v>
      </c>
      <c r="C202" s="60">
        <v>424</v>
      </c>
      <c r="D202" s="247">
        <v>183</v>
      </c>
      <c r="E202" s="271"/>
      <c r="F202" s="43" t="s">
        <v>662</v>
      </c>
      <c r="G202" s="44" t="s">
        <v>476</v>
      </c>
      <c r="H202" s="31">
        <v>0.2</v>
      </c>
      <c r="I202" s="261">
        <f>SUM(H202+H203+H204+H205+H206+H207)</f>
        <v>1</v>
      </c>
      <c r="J202" s="63"/>
      <c r="K202" s="63"/>
      <c r="L202" s="63"/>
      <c r="M202" s="63"/>
      <c r="N202" s="164">
        <v>0.4</v>
      </c>
      <c r="O202" s="164"/>
      <c r="P202" s="164">
        <v>0.3</v>
      </c>
      <c r="Q202" s="164"/>
      <c r="R202" s="176">
        <v>0.3</v>
      </c>
      <c r="S202" s="164"/>
      <c r="T202" s="164"/>
      <c r="U202" s="164"/>
      <c r="V202" s="164"/>
      <c r="W202" s="164"/>
      <c r="X202" s="164"/>
      <c r="Y202" s="164"/>
      <c r="Z202" s="164"/>
      <c r="AA202" s="164"/>
      <c r="AB202" s="164"/>
      <c r="AC202" s="164"/>
      <c r="AD202" s="164"/>
      <c r="AE202" s="164"/>
      <c r="AF202" s="164"/>
      <c r="AG202" s="164"/>
      <c r="AH202" s="164">
        <f>SUM(J202+L202+N202+P202+R202+T202+V202+AD202+AF202+AB202)</f>
        <v>1</v>
      </c>
      <c r="AI202" s="162">
        <v>44986</v>
      </c>
      <c r="AJ202" s="162">
        <v>45076</v>
      </c>
      <c r="AK202" s="44" t="s">
        <v>462</v>
      </c>
      <c r="AL202" s="43" t="s">
        <v>463</v>
      </c>
      <c r="AM202" s="44" t="s">
        <v>464</v>
      </c>
      <c r="AN202" s="25" t="s">
        <v>465</v>
      </c>
      <c r="AO202" s="25" t="s">
        <v>785</v>
      </c>
    </row>
    <row r="203" spans="1:41" s="36" customFormat="1" ht="90.75" hidden="1">
      <c r="A203" s="43" t="s">
        <v>40</v>
      </c>
      <c r="B203" s="60" t="s">
        <v>203</v>
      </c>
      <c r="C203" s="60">
        <v>424</v>
      </c>
      <c r="D203" s="248"/>
      <c r="E203" s="271"/>
      <c r="F203" s="43" t="s">
        <v>662</v>
      </c>
      <c r="G203" s="44" t="s">
        <v>477</v>
      </c>
      <c r="H203" s="31">
        <v>0.05</v>
      </c>
      <c r="I203" s="248"/>
      <c r="J203" s="63"/>
      <c r="K203" s="63"/>
      <c r="L203" s="63"/>
      <c r="M203" s="63"/>
      <c r="N203" s="63"/>
      <c r="O203" s="63"/>
      <c r="P203" s="30"/>
      <c r="Q203" s="63"/>
      <c r="R203" s="63">
        <v>0.3</v>
      </c>
      <c r="S203" s="63"/>
      <c r="T203" s="63">
        <v>0.4</v>
      </c>
      <c r="U203" s="63"/>
      <c r="V203" s="63">
        <v>0.3</v>
      </c>
      <c r="W203" s="63"/>
      <c r="X203" s="63"/>
      <c r="Y203" s="63"/>
      <c r="Z203" s="63"/>
      <c r="AA203" s="63"/>
      <c r="AB203" s="63"/>
      <c r="AC203" s="63"/>
      <c r="AD203" s="63"/>
      <c r="AE203" s="63"/>
      <c r="AF203" s="63"/>
      <c r="AG203" s="63"/>
      <c r="AH203" s="63">
        <f>SUM(J203+L203+N203+P203+R203+T203+V203+AD203+AF203+AB203)</f>
        <v>1</v>
      </c>
      <c r="AI203" s="64">
        <v>45047</v>
      </c>
      <c r="AJ203" s="64">
        <v>45137</v>
      </c>
      <c r="AK203" s="44" t="s">
        <v>467</v>
      </c>
      <c r="AL203" s="43" t="s">
        <v>463</v>
      </c>
      <c r="AM203" s="44" t="s">
        <v>464</v>
      </c>
      <c r="AN203" s="25" t="s">
        <v>465</v>
      </c>
      <c r="AO203" s="25" t="s">
        <v>785</v>
      </c>
    </row>
    <row r="204" spans="1:41" s="36" customFormat="1" ht="90.75" hidden="1">
      <c r="A204" s="43" t="s">
        <v>40</v>
      </c>
      <c r="B204" s="60" t="s">
        <v>203</v>
      </c>
      <c r="C204" s="60">
        <v>424</v>
      </c>
      <c r="D204" s="248"/>
      <c r="E204" s="271"/>
      <c r="F204" s="43" t="s">
        <v>662</v>
      </c>
      <c r="G204" s="44" t="s">
        <v>478</v>
      </c>
      <c r="H204" s="31">
        <v>0.25</v>
      </c>
      <c r="I204" s="248"/>
      <c r="J204" s="63"/>
      <c r="K204" s="63"/>
      <c r="L204" s="63"/>
      <c r="M204" s="63"/>
      <c r="N204" s="63"/>
      <c r="O204" s="63"/>
      <c r="P204" s="63"/>
      <c r="Q204" s="63"/>
      <c r="R204" s="63"/>
      <c r="S204" s="63"/>
      <c r="T204" s="63">
        <v>0.5</v>
      </c>
      <c r="U204" s="63"/>
      <c r="V204" s="63">
        <v>0.5</v>
      </c>
      <c r="W204" s="63"/>
      <c r="X204" s="63"/>
      <c r="Y204" s="63"/>
      <c r="Z204" s="63"/>
      <c r="AA204" s="63"/>
      <c r="AB204" s="63"/>
      <c r="AC204" s="63"/>
      <c r="AD204" s="63"/>
      <c r="AE204" s="63"/>
      <c r="AF204" s="63"/>
      <c r="AG204" s="63"/>
      <c r="AH204" s="63">
        <f t="shared" si="10"/>
        <v>1</v>
      </c>
      <c r="AI204" s="64">
        <v>45078</v>
      </c>
      <c r="AJ204" s="64">
        <v>45138</v>
      </c>
      <c r="AK204" s="44" t="s">
        <v>469</v>
      </c>
      <c r="AL204" s="43" t="s">
        <v>463</v>
      </c>
      <c r="AM204" s="44" t="s">
        <v>464</v>
      </c>
      <c r="AN204" s="25" t="s">
        <v>465</v>
      </c>
      <c r="AO204" s="25" t="s">
        <v>785</v>
      </c>
    </row>
    <row r="205" spans="1:41" s="36" customFormat="1" ht="150" hidden="1">
      <c r="A205" s="43" t="s">
        <v>40</v>
      </c>
      <c r="B205" s="60" t="s">
        <v>203</v>
      </c>
      <c r="C205" s="60">
        <v>424</v>
      </c>
      <c r="D205" s="248"/>
      <c r="E205" s="271"/>
      <c r="F205" s="43" t="s">
        <v>662</v>
      </c>
      <c r="G205" s="44" t="s">
        <v>479</v>
      </c>
      <c r="H205" s="31">
        <v>0.25</v>
      </c>
      <c r="I205" s="248"/>
      <c r="J205" s="63"/>
      <c r="K205" s="63"/>
      <c r="L205" s="63"/>
      <c r="M205" s="63"/>
      <c r="N205" s="63"/>
      <c r="O205" s="63"/>
      <c r="P205" s="63"/>
      <c r="Q205" s="63"/>
      <c r="R205" s="30"/>
      <c r="S205" s="63"/>
      <c r="T205" s="63">
        <v>0.3</v>
      </c>
      <c r="U205" s="63"/>
      <c r="V205" s="63">
        <v>0.2</v>
      </c>
      <c r="W205" s="63"/>
      <c r="X205" s="63">
        <v>0.3</v>
      </c>
      <c r="Y205" s="63"/>
      <c r="Z205" s="63">
        <v>0.2</v>
      </c>
      <c r="AA205" s="63"/>
      <c r="AB205" s="63"/>
      <c r="AC205" s="63"/>
      <c r="AD205" s="63"/>
      <c r="AE205" s="63"/>
      <c r="AF205" s="63"/>
      <c r="AG205" s="63"/>
      <c r="AH205" s="63">
        <f>SUM(J205+L205+N205+P205+X205+T205+V205+Z205+AB205+AD205+AF205)</f>
        <v>1</v>
      </c>
      <c r="AI205" s="64">
        <v>45078</v>
      </c>
      <c r="AJ205" s="64">
        <v>45199</v>
      </c>
      <c r="AK205" s="44" t="s">
        <v>480</v>
      </c>
      <c r="AL205" s="43" t="s">
        <v>463</v>
      </c>
      <c r="AM205" s="44" t="s">
        <v>464</v>
      </c>
      <c r="AN205" s="25" t="s">
        <v>465</v>
      </c>
      <c r="AO205" s="25" t="s">
        <v>785</v>
      </c>
    </row>
    <row r="206" spans="1:41" s="36" customFormat="1" ht="90.75" hidden="1">
      <c r="A206" s="43" t="s">
        <v>40</v>
      </c>
      <c r="B206" s="60" t="s">
        <v>203</v>
      </c>
      <c r="C206" s="60">
        <v>424</v>
      </c>
      <c r="D206" s="248"/>
      <c r="E206" s="271"/>
      <c r="F206" s="43" t="s">
        <v>662</v>
      </c>
      <c r="G206" s="44" t="s">
        <v>481</v>
      </c>
      <c r="H206" s="31">
        <v>0.2</v>
      </c>
      <c r="I206" s="248"/>
      <c r="J206" s="63"/>
      <c r="K206" s="63"/>
      <c r="L206" s="63"/>
      <c r="M206" s="63"/>
      <c r="N206" s="63"/>
      <c r="O206" s="63"/>
      <c r="P206" s="63"/>
      <c r="Q206" s="63"/>
      <c r="R206" s="63"/>
      <c r="S206" s="63"/>
      <c r="T206" s="30"/>
      <c r="U206" s="63"/>
      <c r="V206" s="30"/>
      <c r="W206" s="63"/>
      <c r="X206" s="63">
        <v>0.5</v>
      </c>
      <c r="Y206" s="63"/>
      <c r="Z206" s="63">
        <v>0.4</v>
      </c>
      <c r="AA206" s="63"/>
      <c r="AB206" s="63"/>
      <c r="AC206" s="63"/>
      <c r="AD206" s="63">
        <v>0.1</v>
      </c>
      <c r="AE206" s="63"/>
      <c r="AF206" s="63"/>
      <c r="AG206" s="63"/>
      <c r="AH206" s="63">
        <f>SUM(J206+L206+N206+P206+R206+X206+AD206+AB206+AF206+Z206)</f>
        <v>1</v>
      </c>
      <c r="AI206" s="64">
        <v>45139</v>
      </c>
      <c r="AJ206" s="64">
        <v>45260</v>
      </c>
      <c r="AK206" s="44" t="s">
        <v>473</v>
      </c>
      <c r="AL206" s="43" t="s">
        <v>463</v>
      </c>
      <c r="AM206" s="44" t="s">
        <v>464</v>
      </c>
      <c r="AN206" s="25" t="s">
        <v>465</v>
      </c>
      <c r="AO206" s="25" t="s">
        <v>785</v>
      </c>
    </row>
    <row r="207" spans="1:41" s="36" customFormat="1" ht="90.75" hidden="1">
      <c r="A207" s="43" t="s">
        <v>40</v>
      </c>
      <c r="B207" s="60" t="s">
        <v>203</v>
      </c>
      <c r="C207" s="60">
        <v>424</v>
      </c>
      <c r="D207" s="249"/>
      <c r="E207" s="272"/>
      <c r="F207" s="84" t="s">
        <v>662</v>
      </c>
      <c r="G207" s="46" t="s">
        <v>482</v>
      </c>
      <c r="H207" s="37">
        <v>0.05</v>
      </c>
      <c r="I207" s="248"/>
      <c r="J207" s="85"/>
      <c r="K207" s="85"/>
      <c r="L207" s="85"/>
      <c r="M207" s="85"/>
      <c r="N207" s="85"/>
      <c r="O207" s="85"/>
      <c r="P207" s="85"/>
      <c r="Q207" s="85"/>
      <c r="R207" s="85"/>
      <c r="S207" s="85"/>
      <c r="T207" s="85"/>
      <c r="U207" s="85"/>
      <c r="V207" s="85"/>
      <c r="W207" s="85"/>
      <c r="X207" s="30"/>
      <c r="Y207" s="85"/>
      <c r="Z207" s="30"/>
      <c r="AA207" s="85"/>
      <c r="AB207" s="85"/>
      <c r="AC207" s="85"/>
      <c r="AD207" s="85">
        <v>0.5</v>
      </c>
      <c r="AE207" s="85"/>
      <c r="AF207" s="85">
        <v>0.5</v>
      </c>
      <c r="AG207" s="85"/>
      <c r="AH207" s="85">
        <f>SUM(J207+L207+N207+P207+R207+X207+AD207+AB207+AF207+Z207)</f>
        <v>1</v>
      </c>
      <c r="AI207" s="86">
        <v>45231</v>
      </c>
      <c r="AJ207" s="86">
        <v>45290</v>
      </c>
      <c r="AK207" s="46" t="s">
        <v>475</v>
      </c>
      <c r="AL207" s="84" t="s">
        <v>463</v>
      </c>
      <c r="AM207" s="46" t="s">
        <v>464</v>
      </c>
      <c r="AN207" s="25" t="s">
        <v>465</v>
      </c>
      <c r="AO207" s="25" t="s">
        <v>785</v>
      </c>
    </row>
    <row r="208" spans="1:41" s="36" customFormat="1" ht="98.25" hidden="1" customHeight="1">
      <c r="A208" s="43" t="s">
        <v>40</v>
      </c>
      <c r="B208" s="60" t="s">
        <v>203</v>
      </c>
      <c r="C208" s="60">
        <v>420</v>
      </c>
      <c r="D208" s="60" t="s">
        <v>70</v>
      </c>
      <c r="E208" s="60" t="s">
        <v>70</v>
      </c>
      <c r="F208" s="43" t="s">
        <v>483</v>
      </c>
      <c r="G208" s="44" t="s">
        <v>484</v>
      </c>
      <c r="H208" s="31">
        <v>0.2</v>
      </c>
      <c r="I208" s="261">
        <v>1</v>
      </c>
      <c r="J208" s="63"/>
      <c r="K208" s="63"/>
      <c r="L208" s="63"/>
      <c r="M208" s="63"/>
      <c r="N208" s="63"/>
      <c r="O208" s="63"/>
      <c r="P208" s="63">
        <v>0.15</v>
      </c>
      <c r="Q208" s="63"/>
      <c r="R208" s="63">
        <v>0.25</v>
      </c>
      <c r="S208" s="63"/>
      <c r="T208" s="63">
        <v>0.3</v>
      </c>
      <c r="U208" s="63"/>
      <c r="V208" s="63">
        <v>0.3</v>
      </c>
      <c r="W208" s="63"/>
      <c r="X208" s="56"/>
      <c r="Y208" s="63"/>
      <c r="Z208" s="56"/>
      <c r="AA208" s="63"/>
      <c r="AB208" s="63"/>
      <c r="AC208" s="63"/>
      <c r="AD208" s="63"/>
      <c r="AE208" s="63"/>
      <c r="AF208" s="63"/>
      <c r="AG208" s="63"/>
      <c r="AH208" s="85">
        <f>SUM(J208+L208+N208+P208+R208+T208+AD208+AB208+AF208+V208)</f>
        <v>1</v>
      </c>
      <c r="AI208" s="64">
        <v>45017</v>
      </c>
      <c r="AJ208" s="64">
        <v>45137</v>
      </c>
      <c r="AK208" s="44" t="s">
        <v>485</v>
      </c>
      <c r="AL208" s="84" t="s">
        <v>463</v>
      </c>
      <c r="AM208" s="46" t="s">
        <v>464</v>
      </c>
      <c r="AN208" s="25" t="s">
        <v>465</v>
      </c>
      <c r="AO208" s="25" t="s">
        <v>785</v>
      </c>
    </row>
    <row r="209" spans="1:41" s="35" customFormat="1" ht="85.5" hidden="1" customHeight="1">
      <c r="A209" s="43" t="s">
        <v>40</v>
      </c>
      <c r="B209" s="60" t="s">
        <v>203</v>
      </c>
      <c r="C209" s="60">
        <v>420</v>
      </c>
      <c r="D209" s="60" t="s">
        <v>70</v>
      </c>
      <c r="E209" s="60" t="s">
        <v>70</v>
      </c>
      <c r="F209" s="43" t="s">
        <v>483</v>
      </c>
      <c r="G209" s="44" t="s">
        <v>486</v>
      </c>
      <c r="H209" s="31">
        <v>0.15</v>
      </c>
      <c r="I209" s="262"/>
      <c r="J209" s="63"/>
      <c r="K209" s="63"/>
      <c r="L209" s="63"/>
      <c r="M209" s="63"/>
      <c r="N209" s="63">
        <v>0.15</v>
      </c>
      <c r="O209" s="63"/>
      <c r="P209" s="63">
        <v>0.25</v>
      </c>
      <c r="Q209" s="63"/>
      <c r="R209" s="63">
        <v>0.3</v>
      </c>
      <c r="S209" s="63"/>
      <c r="T209" s="63">
        <v>0.3</v>
      </c>
      <c r="U209" s="63"/>
      <c r="V209" s="63"/>
      <c r="W209" s="63"/>
      <c r="X209" s="56"/>
      <c r="Y209" s="63"/>
      <c r="Z209" s="56"/>
      <c r="AA209" s="63"/>
      <c r="AB209" s="63"/>
      <c r="AC209" s="63"/>
      <c r="AD209" s="63"/>
      <c r="AE209" s="63"/>
      <c r="AF209" s="63"/>
      <c r="AG209" s="63"/>
      <c r="AH209" s="85">
        <f>SUM(J209+L209+N209+P209+R209+T209+AD209+AB209+AF209+V209+X209+Z209)</f>
        <v>1</v>
      </c>
      <c r="AI209" s="64">
        <v>44986</v>
      </c>
      <c r="AJ209" s="64">
        <v>45107</v>
      </c>
      <c r="AK209" s="44" t="s">
        <v>485</v>
      </c>
      <c r="AL209" s="43" t="s">
        <v>463</v>
      </c>
      <c r="AM209" s="44" t="s">
        <v>464</v>
      </c>
      <c r="AN209" s="25" t="s">
        <v>465</v>
      </c>
      <c r="AO209" s="25" t="s">
        <v>785</v>
      </c>
    </row>
    <row r="210" spans="1:41" s="35" customFormat="1" ht="85.5" hidden="1" customHeight="1">
      <c r="A210" s="43" t="s">
        <v>40</v>
      </c>
      <c r="B210" s="60" t="s">
        <v>203</v>
      </c>
      <c r="C210" s="60">
        <v>420</v>
      </c>
      <c r="D210" s="60" t="s">
        <v>70</v>
      </c>
      <c r="E210" s="60" t="s">
        <v>70</v>
      </c>
      <c r="F210" s="43" t="s">
        <v>483</v>
      </c>
      <c r="G210" s="44" t="s">
        <v>487</v>
      </c>
      <c r="H210" s="31">
        <v>0.1</v>
      </c>
      <c r="I210" s="262"/>
      <c r="J210" s="63"/>
      <c r="K210" s="63"/>
      <c r="L210" s="63"/>
      <c r="M210" s="63"/>
      <c r="N210" s="63"/>
      <c r="O210" s="63"/>
      <c r="P210" s="63"/>
      <c r="Q210" s="63"/>
      <c r="R210" s="63"/>
      <c r="S210" s="63"/>
      <c r="T210" s="63"/>
      <c r="U210" s="63"/>
      <c r="V210" s="63"/>
      <c r="W210" s="63"/>
      <c r="X210" s="87">
        <v>0.2</v>
      </c>
      <c r="Y210" s="63"/>
      <c r="Z210" s="87">
        <v>0.2</v>
      </c>
      <c r="AA210" s="63"/>
      <c r="AB210" s="63">
        <v>0.6</v>
      </c>
      <c r="AC210" s="63"/>
      <c r="AD210" s="63"/>
      <c r="AE210" s="63"/>
      <c r="AF210" s="63"/>
      <c r="AG210" s="63"/>
      <c r="AH210" s="85">
        <f>SUM(J210+L210+N210+P210+R210+T210+AD210+AB210+AF210+V210+X210+Z210)</f>
        <v>1</v>
      </c>
      <c r="AI210" s="64">
        <v>45139</v>
      </c>
      <c r="AJ210" s="64">
        <v>45230</v>
      </c>
      <c r="AK210" s="44" t="s">
        <v>485</v>
      </c>
      <c r="AL210" s="43" t="s">
        <v>463</v>
      </c>
      <c r="AM210" s="44" t="s">
        <v>464</v>
      </c>
      <c r="AN210" s="25" t="s">
        <v>465</v>
      </c>
      <c r="AO210" s="25" t="s">
        <v>785</v>
      </c>
    </row>
    <row r="211" spans="1:41" s="35" customFormat="1" ht="85.5" hidden="1" customHeight="1">
      <c r="A211" s="43" t="s">
        <v>40</v>
      </c>
      <c r="B211" s="60" t="s">
        <v>203</v>
      </c>
      <c r="C211" s="60">
        <v>420</v>
      </c>
      <c r="D211" s="60" t="s">
        <v>70</v>
      </c>
      <c r="E211" s="60" t="s">
        <v>70</v>
      </c>
      <c r="F211" s="43" t="s">
        <v>483</v>
      </c>
      <c r="G211" s="44" t="s">
        <v>488</v>
      </c>
      <c r="H211" s="31">
        <v>0.1</v>
      </c>
      <c r="I211" s="262"/>
      <c r="J211" s="63"/>
      <c r="K211" s="63"/>
      <c r="L211" s="63"/>
      <c r="M211" s="63"/>
      <c r="N211" s="63"/>
      <c r="O211" s="63"/>
      <c r="P211" s="63">
        <v>0.1</v>
      </c>
      <c r="Q211" s="63"/>
      <c r="R211" s="63">
        <v>0.1</v>
      </c>
      <c r="S211" s="63"/>
      <c r="T211" s="63">
        <v>0.1</v>
      </c>
      <c r="U211" s="63"/>
      <c r="V211" s="63">
        <v>0.1</v>
      </c>
      <c r="W211" s="63"/>
      <c r="X211" s="63">
        <v>0.1</v>
      </c>
      <c r="Y211" s="63"/>
      <c r="Z211" s="87">
        <v>0.1</v>
      </c>
      <c r="AA211" s="63"/>
      <c r="AB211" s="63">
        <v>0.1</v>
      </c>
      <c r="AC211" s="63"/>
      <c r="AD211" s="63">
        <v>0.2</v>
      </c>
      <c r="AE211" s="63"/>
      <c r="AF211" s="63">
        <v>0.1</v>
      </c>
      <c r="AG211" s="63"/>
      <c r="AH211" s="85">
        <f>SUM(J211+L211+N211+P211+R211+T211+AD211+AB211+AF211+V211+X211+Z211)</f>
        <v>0.99999999999999989</v>
      </c>
      <c r="AI211" s="64">
        <v>45017</v>
      </c>
      <c r="AJ211" s="64">
        <v>45291</v>
      </c>
      <c r="AK211" s="44" t="s">
        <v>489</v>
      </c>
      <c r="AL211" s="43" t="s">
        <v>463</v>
      </c>
      <c r="AM211" s="44" t="s">
        <v>464</v>
      </c>
      <c r="AN211" s="25" t="s">
        <v>465</v>
      </c>
      <c r="AO211" s="25" t="s">
        <v>785</v>
      </c>
    </row>
    <row r="212" spans="1:41" s="35" customFormat="1" ht="165" hidden="1">
      <c r="A212" s="43" t="s">
        <v>40</v>
      </c>
      <c r="B212" s="60" t="s">
        <v>203</v>
      </c>
      <c r="C212" s="60">
        <v>420</v>
      </c>
      <c r="D212" s="60" t="s">
        <v>70</v>
      </c>
      <c r="E212" s="60" t="s">
        <v>70</v>
      </c>
      <c r="F212" s="43" t="s">
        <v>483</v>
      </c>
      <c r="G212" s="43" t="s">
        <v>490</v>
      </c>
      <c r="H212" s="63">
        <v>0.05</v>
      </c>
      <c r="I212" s="262"/>
      <c r="J212" s="60"/>
      <c r="K212" s="60"/>
      <c r="L212" s="60"/>
      <c r="M212" s="60"/>
      <c r="N212" s="30"/>
      <c r="O212" s="60"/>
      <c r="P212" s="63">
        <v>0.25</v>
      </c>
      <c r="Q212" s="60"/>
      <c r="R212" s="60"/>
      <c r="S212" s="60"/>
      <c r="T212" s="30"/>
      <c r="U212" s="60"/>
      <c r="V212" s="63">
        <v>0.25</v>
      </c>
      <c r="W212" s="60"/>
      <c r="X212" s="63"/>
      <c r="Y212" s="60"/>
      <c r="Z212" s="30"/>
      <c r="AA212" s="60"/>
      <c r="AB212" s="63">
        <v>0.25</v>
      </c>
      <c r="AC212" s="60"/>
      <c r="AD212" s="60"/>
      <c r="AE212" s="60"/>
      <c r="AF212" s="63">
        <v>0.25</v>
      </c>
      <c r="AG212" s="60"/>
      <c r="AH212" s="85">
        <f t="shared" ref="AH212:AH214" si="11">SUM(J212+L212+N212+P212+R212+T212+AD212+AB212+AF212+V212+X212+Z212)</f>
        <v>1</v>
      </c>
      <c r="AI212" s="64">
        <v>45017</v>
      </c>
      <c r="AJ212" s="64">
        <v>45291</v>
      </c>
      <c r="AK212" s="43" t="s">
        <v>491</v>
      </c>
      <c r="AL212" s="43" t="s">
        <v>463</v>
      </c>
      <c r="AM212" s="44" t="s">
        <v>464</v>
      </c>
      <c r="AN212" s="25" t="s">
        <v>465</v>
      </c>
      <c r="AO212" s="25" t="s">
        <v>785</v>
      </c>
    </row>
    <row r="213" spans="1:41" s="35" customFormat="1" ht="60" hidden="1">
      <c r="A213" s="43" t="s">
        <v>40</v>
      </c>
      <c r="B213" s="60" t="s">
        <v>203</v>
      </c>
      <c r="C213" s="60">
        <v>420</v>
      </c>
      <c r="D213" s="60" t="s">
        <v>70</v>
      </c>
      <c r="E213" s="60" t="s">
        <v>70</v>
      </c>
      <c r="F213" s="43" t="s">
        <v>483</v>
      </c>
      <c r="G213" s="43" t="s">
        <v>492</v>
      </c>
      <c r="H213" s="63">
        <v>0.15</v>
      </c>
      <c r="I213" s="262"/>
      <c r="J213" s="60"/>
      <c r="K213" s="60"/>
      <c r="L213" s="60"/>
      <c r="M213" s="60"/>
      <c r="N213" s="60"/>
      <c r="O213" s="60"/>
      <c r="P213" s="60"/>
      <c r="Q213" s="60"/>
      <c r="R213" s="60"/>
      <c r="S213" s="60"/>
      <c r="T213" s="60"/>
      <c r="U213" s="60"/>
      <c r="V213" s="60"/>
      <c r="W213" s="60"/>
      <c r="X213" s="63">
        <v>0.25</v>
      </c>
      <c r="Y213" s="60"/>
      <c r="Z213" s="63">
        <v>0.25</v>
      </c>
      <c r="AA213" s="60"/>
      <c r="AB213" s="63">
        <v>0.25</v>
      </c>
      <c r="AC213" s="60"/>
      <c r="AD213" s="63">
        <v>0.25</v>
      </c>
      <c r="AE213" s="60"/>
      <c r="AF213" s="60"/>
      <c r="AG213" s="60"/>
      <c r="AH213" s="85">
        <f t="shared" si="11"/>
        <v>1</v>
      </c>
      <c r="AI213" s="64">
        <v>45139</v>
      </c>
      <c r="AJ213" s="64">
        <v>45260</v>
      </c>
      <c r="AK213" s="43" t="s">
        <v>493</v>
      </c>
      <c r="AL213" s="43" t="s">
        <v>463</v>
      </c>
      <c r="AM213" s="44" t="s">
        <v>464</v>
      </c>
      <c r="AN213" s="25" t="s">
        <v>465</v>
      </c>
      <c r="AO213" s="25" t="s">
        <v>785</v>
      </c>
    </row>
    <row r="214" spans="1:41" s="35" customFormat="1" ht="150" hidden="1">
      <c r="A214" s="43" t="s">
        <v>40</v>
      </c>
      <c r="B214" s="60" t="s">
        <v>203</v>
      </c>
      <c r="C214" s="60">
        <v>420</v>
      </c>
      <c r="D214" s="60" t="s">
        <v>70</v>
      </c>
      <c r="E214" s="60" t="s">
        <v>70</v>
      </c>
      <c r="F214" s="84" t="s">
        <v>483</v>
      </c>
      <c r="G214" s="84" t="s">
        <v>494</v>
      </c>
      <c r="H214" s="85">
        <v>0.25</v>
      </c>
      <c r="I214" s="262"/>
      <c r="J214" s="60"/>
      <c r="K214" s="60"/>
      <c r="L214" s="60"/>
      <c r="M214" s="60"/>
      <c r="N214" s="63">
        <v>0.15</v>
      </c>
      <c r="O214" s="60"/>
      <c r="P214" s="63"/>
      <c r="Q214" s="60"/>
      <c r="R214" s="63"/>
      <c r="S214" s="60"/>
      <c r="T214" s="60"/>
      <c r="U214" s="60"/>
      <c r="V214" s="63">
        <v>0.35</v>
      </c>
      <c r="W214" s="60"/>
      <c r="X214" s="60"/>
      <c r="Y214" s="60"/>
      <c r="Z214" s="63">
        <v>0.2</v>
      </c>
      <c r="AA214" s="60"/>
      <c r="AB214" s="63">
        <v>0.2</v>
      </c>
      <c r="AC214" s="60"/>
      <c r="AD214" s="63">
        <v>0.1</v>
      </c>
      <c r="AE214" s="60"/>
      <c r="AF214" s="60"/>
      <c r="AG214" s="60"/>
      <c r="AH214" s="85">
        <f t="shared" si="11"/>
        <v>1</v>
      </c>
      <c r="AI214" s="64">
        <v>44986</v>
      </c>
      <c r="AJ214" s="64">
        <v>45260</v>
      </c>
      <c r="AK214" s="43" t="s">
        <v>495</v>
      </c>
      <c r="AL214" s="43" t="s">
        <v>463</v>
      </c>
      <c r="AM214" s="44" t="s">
        <v>464</v>
      </c>
      <c r="AN214" s="25" t="s">
        <v>465</v>
      </c>
      <c r="AO214" s="25" t="s">
        <v>785</v>
      </c>
    </row>
    <row r="215" spans="1:41" s="1" customFormat="1" ht="120" hidden="1">
      <c r="A215" s="43" t="s">
        <v>40</v>
      </c>
      <c r="B215" s="60" t="s">
        <v>203</v>
      </c>
      <c r="C215" s="60">
        <v>424</v>
      </c>
      <c r="D215" s="60" t="s">
        <v>70</v>
      </c>
      <c r="E215" s="60" t="s">
        <v>70</v>
      </c>
      <c r="F215" s="43" t="s">
        <v>483</v>
      </c>
      <c r="G215" s="46" t="s">
        <v>627</v>
      </c>
      <c r="H215" s="85">
        <v>0.5</v>
      </c>
      <c r="I215" s="261">
        <f>+H215+H216</f>
        <v>1</v>
      </c>
      <c r="J215" s="37"/>
      <c r="K215" s="37"/>
      <c r="L215" s="37">
        <v>0.1</v>
      </c>
      <c r="M215" s="37"/>
      <c r="N215" s="37">
        <v>0.15</v>
      </c>
      <c r="O215" s="37"/>
      <c r="P215" s="37">
        <v>0.15</v>
      </c>
      <c r="Q215" s="37"/>
      <c r="R215" s="37">
        <v>0.1</v>
      </c>
      <c r="S215" s="37"/>
      <c r="T215" s="37">
        <v>0.1</v>
      </c>
      <c r="U215" s="37"/>
      <c r="V215" s="37">
        <v>0.1</v>
      </c>
      <c r="W215" s="37"/>
      <c r="X215" s="37">
        <v>0.1</v>
      </c>
      <c r="Y215" s="37"/>
      <c r="Z215" s="37">
        <v>0.1</v>
      </c>
      <c r="AA215" s="37"/>
      <c r="AB215" s="37">
        <v>0.1</v>
      </c>
      <c r="AC215" s="37"/>
      <c r="AD215" s="37"/>
      <c r="AE215" s="37"/>
      <c r="AF215" s="37"/>
      <c r="AG215" s="37"/>
      <c r="AH215" s="31">
        <f>+J215+L215+N215+P215+R215+T215+V215+X215+Z215+AB215+AD215+AF215</f>
        <v>0.99999999999999989</v>
      </c>
      <c r="AI215" s="62">
        <v>44958</v>
      </c>
      <c r="AJ215" s="62">
        <v>45230</v>
      </c>
      <c r="AK215" s="44" t="s">
        <v>450</v>
      </c>
      <c r="AL215" s="43" t="s">
        <v>463</v>
      </c>
      <c r="AM215" s="25" t="s">
        <v>465</v>
      </c>
      <c r="AN215" s="25" t="s">
        <v>465</v>
      </c>
      <c r="AO215" s="25" t="s">
        <v>785</v>
      </c>
    </row>
    <row r="216" spans="1:41" s="1" customFormat="1" ht="60" hidden="1">
      <c r="A216" s="43" t="s">
        <v>40</v>
      </c>
      <c r="B216" s="60" t="s">
        <v>203</v>
      </c>
      <c r="C216" s="60">
        <v>424</v>
      </c>
      <c r="D216" s="60" t="s">
        <v>70</v>
      </c>
      <c r="E216" s="60" t="s">
        <v>70</v>
      </c>
      <c r="F216" s="43" t="s">
        <v>483</v>
      </c>
      <c r="G216" s="43" t="s">
        <v>631</v>
      </c>
      <c r="H216" s="85">
        <v>0.5</v>
      </c>
      <c r="I216" s="263"/>
      <c r="J216" s="60"/>
      <c r="K216" s="60"/>
      <c r="L216" s="60"/>
      <c r="M216" s="60"/>
      <c r="N216" s="60"/>
      <c r="O216" s="60"/>
      <c r="P216" s="63">
        <v>0.25</v>
      </c>
      <c r="Q216" s="60"/>
      <c r="R216" s="60"/>
      <c r="S216" s="60"/>
      <c r="T216" s="60"/>
      <c r="U216" s="60"/>
      <c r="V216" s="63">
        <v>0.25</v>
      </c>
      <c r="W216" s="60"/>
      <c r="X216" s="60"/>
      <c r="Y216" s="60"/>
      <c r="Z216" s="60"/>
      <c r="AA216" s="60"/>
      <c r="AB216" s="63">
        <v>0.25</v>
      </c>
      <c r="AC216" s="60"/>
      <c r="AD216" s="60"/>
      <c r="AE216" s="60"/>
      <c r="AF216" s="63">
        <v>0.25</v>
      </c>
      <c r="AG216" s="60"/>
      <c r="AH216" s="31">
        <f>+J216+L216+N216+P216+R216+T216+V216+X216+Z216+AB216+AD216+AF216</f>
        <v>1</v>
      </c>
      <c r="AI216" s="64">
        <v>45017</v>
      </c>
      <c r="AJ216" s="64">
        <v>45291</v>
      </c>
      <c r="AK216" s="43" t="s">
        <v>629</v>
      </c>
      <c r="AL216" s="43" t="s">
        <v>463</v>
      </c>
      <c r="AM216" s="25" t="s">
        <v>465</v>
      </c>
      <c r="AN216" s="25" t="s">
        <v>465</v>
      </c>
      <c r="AO216" s="25" t="s">
        <v>785</v>
      </c>
    </row>
    <row r="217" spans="1:41" s="35" customFormat="1" ht="90.75" hidden="1">
      <c r="A217" s="43" t="s">
        <v>40</v>
      </c>
      <c r="B217" s="60" t="s">
        <v>203</v>
      </c>
      <c r="C217" s="60">
        <v>420</v>
      </c>
      <c r="D217" s="261">
        <v>0.3</v>
      </c>
      <c r="E217" s="252">
        <v>227872000</v>
      </c>
      <c r="F217" s="43" t="s">
        <v>663</v>
      </c>
      <c r="G217" s="43" t="s">
        <v>789</v>
      </c>
      <c r="H217" s="63">
        <v>0.2</v>
      </c>
      <c r="I217" s="250">
        <f>+H217+H218+H219+H220+H223</f>
        <v>1</v>
      </c>
      <c r="J217" s="60"/>
      <c r="K217" s="60"/>
      <c r="L217" s="63"/>
      <c r="M217" s="60"/>
      <c r="N217" s="164">
        <v>0.2</v>
      </c>
      <c r="O217" s="159"/>
      <c r="P217" s="164">
        <v>0.05</v>
      </c>
      <c r="Q217" s="159"/>
      <c r="R217" s="164">
        <v>0.05</v>
      </c>
      <c r="S217" s="159"/>
      <c r="T217" s="164">
        <v>0.1</v>
      </c>
      <c r="U217" s="159"/>
      <c r="V217" s="164">
        <v>0.1</v>
      </c>
      <c r="W217" s="159"/>
      <c r="X217" s="164">
        <v>0.1</v>
      </c>
      <c r="Y217" s="159"/>
      <c r="Z217" s="164">
        <v>0.1</v>
      </c>
      <c r="AA217" s="159"/>
      <c r="AB217" s="164">
        <v>0.3</v>
      </c>
      <c r="AC217" s="159"/>
      <c r="AD217" s="159"/>
      <c r="AE217" s="159"/>
      <c r="AF217" s="159"/>
      <c r="AG217" s="159"/>
      <c r="AH217" s="177">
        <f t="shared" ref="AH217" si="12">SUM(J217+L217+N217+P217+R217+T217+AD217+AB217+AF217+V217+X217+Z217)</f>
        <v>0.99999999999999989</v>
      </c>
      <c r="AI217" s="162">
        <v>44986</v>
      </c>
      <c r="AJ217" s="162">
        <v>45230</v>
      </c>
      <c r="AK217" s="43" t="s">
        <v>497</v>
      </c>
      <c r="AL217" s="43" t="s">
        <v>463</v>
      </c>
      <c r="AM217" s="44" t="s">
        <v>464</v>
      </c>
      <c r="AN217" s="25" t="s">
        <v>465</v>
      </c>
      <c r="AO217" s="25" t="s">
        <v>785</v>
      </c>
    </row>
    <row r="218" spans="1:41" s="35" customFormat="1" ht="113.25" hidden="1" customHeight="1">
      <c r="A218" s="43" t="s">
        <v>40</v>
      </c>
      <c r="B218" s="60" t="s">
        <v>203</v>
      </c>
      <c r="C218" s="60">
        <v>420</v>
      </c>
      <c r="D218" s="248"/>
      <c r="E218" s="253"/>
      <c r="F218" s="43" t="s">
        <v>663</v>
      </c>
      <c r="G218" s="43" t="s">
        <v>498</v>
      </c>
      <c r="H218" s="63">
        <v>0.2</v>
      </c>
      <c r="I218" s="251"/>
      <c r="J218" s="60"/>
      <c r="K218" s="60"/>
      <c r="L218" s="63"/>
      <c r="M218" s="60"/>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row>
    <row r="219" spans="1:41" s="35" customFormat="1" ht="108" hidden="1" customHeight="1">
      <c r="A219" s="43" t="s">
        <v>40</v>
      </c>
      <c r="B219" s="60" t="s">
        <v>203</v>
      </c>
      <c r="C219" s="60">
        <v>420</v>
      </c>
      <c r="D219" s="248"/>
      <c r="E219" s="253"/>
      <c r="F219" s="43" t="s">
        <v>663</v>
      </c>
      <c r="G219" s="43" t="s">
        <v>500</v>
      </c>
      <c r="H219" s="63">
        <v>0.2</v>
      </c>
      <c r="I219" s="251"/>
      <c r="J219" s="60"/>
      <c r="K219" s="60"/>
      <c r="L219" s="63"/>
      <c r="M219" s="60"/>
      <c r="N219" s="164">
        <v>0.2</v>
      </c>
      <c r="O219" s="159"/>
      <c r="P219" s="164">
        <v>0.2</v>
      </c>
      <c r="Q219" s="159"/>
      <c r="R219" s="164">
        <v>0.2</v>
      </c>
      <c r="S219" s="159"/>
      <c r="T219" s="164">
        <v>0.2</v>
      </c>
      <c r="U219" s="159"/>
      <c r="V219" s="164">
        <v>0.2</v>
      </c>
      <c r="W219" s="159"/>
      <c r="X219" s="159"/>
      <c r="Y219" s="159"/>
      <c r="Z219" s="159"/>
      <c r="AA219" s="159"/>
      <c r="AB219" s="159"/>
      <c r="AC219" s="159"/>
      <c r="AD219" s="159"/>
      <c r="AE219" s="159"/>
      <c r="AF219" s="159"/>
      <c r="AG219" s="159"/>
      <c r="AH219" s="177">
        <f t="shared" ref="AH219:AH223" si="13">SUM(J219+L219+N219+P219+R219+T219+AD219+AB219+AF219+V219+X219+Z219)</f>
        <v>1</v>
      </c>
      <c r="AI219" s="162">
        <v>44986</v>
      </c>
      <c r="AJ219" s="162">
        <v>45138</v>
      </c>
      <c r="AK219" s="43" t="s">
        <v>501</v>
      </c>
      <c r="AL219" s="43" t="s">
        <v>463</v>
      </c>
      <c r="AM219" s="44" t="s">
        <v>464</v>
      </c>
      <c r="AN219" s="25" t="s">
        <v>465</v>
      </c>
      <c r="AO219" s="25" t="s">
        <v>785</v>
      </c>
    </row>
    <row r="220" spans="1:41" s="35" customFormat="1" ht="99" hidden="1" customHeight="1">
      <c r="A220" s="43" t="s">
        <v>40</v>
      </c>
      <c r="B220" s="60" t="s">
        <v>203</v>
      </c>
      <c r="C220" s="60">
        <v>420</v>
      </c>
      <c r="D220" s="248"/>
      <c r="E220" s="253"/>
      <c r="F220" s="43" t="s">
        <v>663</v>
      </c>
      <c r="G220" s="43" t="s">
        <v>502</v>
      </c>
      <c r="H220" s="83">
        <v>0.2</v>
      </c>
      <c r="I220" s="251"/>
      <c r="J220" s="60"/>
      <c r="K220" s="60"/>
      <c r="L220" s="63"/>
      <c r="M220" s="60"/>
      <c r="N220" s="164">
        <v>0.1</v>
      </c>
      <c r="O220" s="159"/>
      <c r="P220" s="164">
        <v>0.15</v>
      </c>
      <c r="Q220" s="159"/>
      <c r="R220" s="164">
        <v>0.15</v>
      </c>
      <c r="S220" s="159"/>
      <c r="T220" s="164">
        <v>0.2</v>
      </c>
      <c r="U220" s="159"/>
      <c r="V220" s="164">
        <v>0.2</v>
      </c>
      <c r="W220" s="159"/>
      <c r="X220" s="164">
        <v>0.2</v>
      </c>
      <c r="Y220" s="159"/>
      <c r="Z220" s="159"/>
      <c r="AA220" s="159"/>
      <c r="AB220" s="159"/>
      <c r="AC220" s="159"/>
      <c r="AD220" s="159"/>
      <c r="AE220" s="159"/>
      <c r="AF220" s="159"/>
      <c r="AG220" s="159"/>
      <c r="AH220" s="177">
        <f t="shared" si="13"/>
        <v>1</v>
      </c>
      <c r="AI220" s="162">
        <v>44986</v>
      </c>
      <c r="AJ220" s="162">
        <v>45169</v>
      </c>
      <c r="AK220" s="43" t="s">
        <v>503</v>
      </c>
      <c r="AL220" s="43" t="s">
        <v>463</v>
      </c>
      <c r="AM220" s="44" t="s">
        <v>464</v>
      </c>
      <c r="AN220" s="25" t="s">
        <v>465</v>
      </c>
      <c r="AO220" s="25" t="s">
        <v>785</v>
      </c>
    </row>
    <row r="221" spans="1:41" s="35" customFormat="1" ht="96.75" hidden="1" customHeight="1">
      <c r="A221" s="43" t="s">
        <v>40</v>
      </c>
      <c r="B221" s="60" t="s">
        <v>203</v>
      </c>
      <c r="C221" s="60">
        <v>420</v>
      </c>
      <c r="D221" s="248"/>
      <c r="E221" s="253"/>
      <c r="F221" s="43" t="s">
        <v>663</v>
      </c>
      <c r="G221" s="43" t="s">
        <v>504</v>
      </c>
      <c r="H221" s="290">
        <v>0.2</v>
      </c>
      <c r="I221" s="251"/>
      <c r="J221" s="60"/>
      <c r="K221" s="60"/>
      <c r="L221" s="63"/>
      <c r="M221" s="60"/>
      <c r="N221" s="63"/>
      <c r="O221" s="60"/>
      <c r="P221" s="164">
        <v>0.1</v>
      </c>
      <c r="Q221" s="159"/>
      <c r="R221" s="164">
        <v>0.1</v>
      </c>
      <c r="S221" s="159"/>
      <c r="T221" s="164">
        <v>0.1</v>
      </c>
      <c r="U221" s="159"/>
      <c r="V221" s="164">
        <v>0.4</v>
      </c>
      <c r="W221" s="159"/>
      <c r="X221" s="164">
        <v>0.3</v>
      </c>
      <c r="Y221" s="159"/>
      <c r="Z221" s="159"/>
      <c r="AA221" s="159"/>
      <c r="AB221" s="159"/>
      <c r="AC221" s="159"/>
      <c r="AD221" s="159"/>
      <c r="AE221" s="159"/>
      <c r="AF221" s="159"/>
      <c r="AG221" s="159"/>
      <c r="AH221" s="177">
        <f t="shared" si="13"/>
        <v>1</v>
      </c>
      <c r="AI221" s="162">
        <v>45017</v>
      </c>
      <c r="AJ221" s="162">
        <v>45169</v>
      </c>
      <c r="AK221" s="43" t="s">
        <v>505</v>
      </c>
      <c r="AL221" s="43" t="s">
        <v>463</v>
      </c>
      <c r="AM221" s="44" t="s">
        <v>464</v>
      </c>
      <c r="AN221" s="25" t="s">
        <v>465</v>
      </c>
      <c r="AO221" s="25" t="s">
        <v>785</v>
      </c>
    </row>
    <row r="222" spans="1:41" s="35" customFormat="1" ht="90.75" hidden="1">
      <c r="A222" s="43" t="s">
        <v>40</v>
      </c>
      <c r="B222" s="60" t="s">
        <v>203</v>
      </c>
      <c r="C222" s="60">
        <v>420</v>
      </c>
      <c r="D222" s="248"/>
      <c r="E222" s="253"/>
      <c r="F222" s="43" t="s">
        <v>663</v>
      </c>
      <c r="G222" s="43" t="s">
        <v>506</v>
      </c>
      <c r="H222" s="291"/>
      <c r="I222" s="251"/>
      <c r="J222" s="60"/>
      <c r="K222" s="60"/>
      <c r="L222" s="63"/>
      <c r="M222" s="60"/>
      <c r="N222" s="164">
        <v>0.33329999999999999</v>
      </c>
      <c r="O222" s="159"/>
      <c r="P222" s="164">
        <v>0.33329999999999999</v>
      </c>
      <c r="Q222" s="159"/>
      <c r="R222" s="164">
        <v>0.33329999999999999</v>
      </c>
      <c r="S222" s="159"/>
      <c r="T222" s="159"/>
      <c r="U222" s="159"/>
      <c r="V222" s="159"/>
      <c r="W222" s="159"/>
      <c r="X222" s="159"/>
      <c r="Y222" s="159"/>
      <c r="Z222" s="159"/>
      <c r="AA222" s="159"/>
      <c r="AB222" s="159"/>
      <c r="AC222" s="159"/>
      <c r="AD222" s="159"/>
      <c r="AE222" s="159"/>
      <c r="AF222" s="159"/>
      <c r="AG222" s="159"/>
      <c r="AH222" s="177">
        <f t="shared" si="13"/>
        <v>0.99990000000000001</v>
      </c>
      <c r="AI222" s="162">
        <v>44986</v>
      </c>
      <c r="AJ222" s="162">
        <v>45077</v>
      </c>
      <c r="AK222" s="43" t="s">
        <v>507</v>
      </c>
      <c r="AL222" s="43" t="s">
        <v>463</v>
      </c>
      <c r="AM222" s="44" t="s">
        <v>464</v>
      </c>
      <c r="AN222" s="25" t="s">
        <v>465</v>
      </c>
      <c r="AO222" s="25" t="s">
        <v>785</v>
      </c>
    </row>
    <row r="223" spans="1:41" s="35" customFormat="1" ht="90.75" hidden="1">
      <c r="A223" s="43" t="s">
        <v>40</v>
      </c>
      <c r="B223" s="60" t="s">
        <v>203</v>
      </c>
      <c r="C223" s="60">
        <v>420</v>
      </c>
      <c r="D223" s="249"/>
      <c r="E223" s="254"/>
      <c r="F223" s="43" t="s">
        <v>663</v>
      </c>
      <c r="G223" s="43" t="s">
        <v>508</v>
      </c>
      <c r="H223" s="63">
        <v>0.2</v>
      </c>
      <c r="I223" s="251"/>
      <c r="J223" s="60"/>
      <c r="K223" s="60"/>
      <c r="L223" s="60"/>
      <c r="M223" s="60"/>
      <c r="N223" s="164">
        <v>0.1</v>
      </c>
      <c r="O223" s="159"/>
      <c r="P223" s="164">
        <v>0.15</v>
      </c>
      <c r="Q223" s="159"/>
      <c r="R223" s="164">
        <v>0.25</v>
      </c>
      <c r="S223" s="159"/>
      <c r="T223" s="164">
        <v>0.25</v>
      </c>
      <c r="U223" s="159"/>
      <c r="V223" s="164">
        <v>0.25</v>
      </c>
      <c r="W223" s="159"/>
      <c r="X223" s="159"/>
      <c r="Y223" s="159"/>
      <c r="Z223" s="159"/>
      <c r="AA223" s="159"/>
      <c r="AB223" s="159"/>
      <c r="AC223" s="159"/>
      <c r="AD223" s="159"/>
      <c r="AE223" s="159"/>
      <c r="AF223" s="159"/>
      <c r="AG223" s="159"/>
      <c r="AH223" s="177">
        <f t="shared" si="13"/>
        <v>1</v>
      </c>
      <c r="AI223" s="162">
        <v>44986</v>
      </c>
      <c r="AJ223" s="162">
        <v>45138</v>
      </c>
      <c r="AK223" s="43" t="s">
        <v>509</v>
      </c>
      <c r="AL223" s="43" t="s">
        <v>463</v>
      </c>
      <c r="AM223" s="44" t="s">
        <v>464</v>
      </c>
      <c r="AN223" s="25" t="s">
        <v>465</v>
      </c>
      <c r="AO223" s="25" t="s">
        <v>785</v>
      </c>
    </row>
    <row r="224" spans="1:41" s="35" customFormat="1" ht="60" hidden="1">
      <c r="A224" s="43" t="s">
        <v>40</v>
      </c>
      <c r="B224" s="60" t="s">
        <v>41</v>
      </c>
      <c r="C224" s="60">
        <v>528</v>
      </c>
      <c r="D224" s="60" t="s">
        <v>70</v>
      </c>
      <c r="E224" s="60" t="s">
        <v>70</v>
      </c>
      <c r="F224" s="43" t="s">
        <v>510</v>
      </c>
      <c r="G224" s="50" t="s">
        <v>511</v>
      </c>
      <c r="H224" s="33">
        <v>0.05</v>
      </c>
      <c r="I224" s="261">
        <f>+H224+H225+H226</f>
        <v>1</v>
      </c>
      <c r="J224" s="63">
        <v>1</v>
      </c>
      <c r="K224" s="60"/>
      <c r="L224" s="55"/>
      <c r="M224" s="60"/>
      <c r="N224" s="55"/>
      <c r="O224" s="60"/>
      <c r="P224" s="55"/>
      <c r="Q224" s="60"/>
      <c r="R224" s="55"/>
      <c r="S224" s="60"/>
      <c r="T224" s="55"/>
      <c r="U224" s="60"/>
      <c r="V224" s="55"/>
      <c r="W224" s="60"/>
      <c r="X224" s="55"/>
      <c r="Y224" s="60"/>
      <c r="Z224" s="55"/>
      <c r="AA224" s="60"/>
      <c r="AB224" s="55"/>
      <c r="AC224" s="60"/>
      <c r="AD224" s="55"/>
      <c r="AE224" s="60"/>
      <c r="AF224" s="55"/>
      <c r="AG224" s="60"/>
      <c r="AH224" s="63">
        <f>+J224+L224+N224+P224+R224+T224+V224+X224+Z224+AB224+AD224+AF224</f>
        <v>1</v>
      </c>
      <c r="AI224" s="64">
        <v>44927</v>
      </c>
      <c r="AJ224" s="64">
        <v>44957</v>
      </c>
      <c r="AK224" s="43" t="s">
        <v>512</v>
      </c>
      <c r="AL224" s="43" t="s">
        <v>513</v>
      </c>
      <c r="AM224" s="43" t="s">
        <v>757</v>
      </c>
      <c r="AN224" s="43" t="s">
        <v>758</v>
      </c>
      <c r="AO224" s="43" t="s">
        <v>710</v>
      </c>
    </row>
    <row r="225" spans="1:41" s="35" customFormat="1" ht="90" hidden="1">
      <c r="A225" s="43" t="s">
        <v>40</v>
      </c>
      <c r="B225" s="60" t="s">
        <v>41</v>
      </c>
      <c r="C225" s="60">
        <v>528</v>
      </c>
      <c r="D225" s="60" t="s">
        <v>70</v>
      </c>
      <c r="E225" s="60" t="s">
        <v>70</v>
      </c>
      <c r="F225" s="43" t="s">
        <v>510</v>
      </c>
      <c r="G225" s="50" t="s">
        <v>514</v>
      </c>
      <c r="H225" s="33">
        <v>0.9</v>
      </c>
      <c r="I225" s="248"/>
      <c r="J225" s="55">
        <f>1/12</f>
        <v>8.3333333333333329E-2</v>
      </c>
      <c r="K225" s="60"/>
      <c r="L225" s="55">
        <f>1/12</f>
        <v>8.3333333333333329E-2</v>
      </c>
      <c r="M225" s="60"/>
      <c r="N225" s="55">
        <f>1/12</f>
        <v>8.3333333333333329E-2</v>
      </c>
      <c r="O225" s="60"/>
      <c r="P225" s="55">
        <f>1/12</f>
        <v>8.3333333333333329E-2</v>
      </c>
      <c r="Q225" s="60"/>
      <c r="R225" s="55">
        <f>1/12</f>
        <v>8.3333333333333329E-2</v>
      </c>
      <c r="S225" s="60"/>
      <c r="T225" s="55">
        <f>1/12</f>
        <v>8.3333333333333329E-2</v>
      </c>
      <c r="U225" s="60"/>
      <c r="V225" s="55">
        <f>1/12</f>
        <v>8.3333333333333329E-2</v>
      </c>
      <c r="W225" s="60"/>
      <c r="X225" s="55">
        <f>1/12</f>
        <v>8.3333333333333329E-2</v>
      </c>
      <c r="Y225" s="60"/>
      <c r="Z225" s="55">
        <f>1/12</f>
        <v>8.3333333333333329E-2</v>
      </c>
      <c r="AA225" s="60"/>
      <c r="AB225" s="55">
        <f>1/12</f>
        <v>8.3333333333333329E-2</v>
      </c>
      <c r="AC225" s="60"/>
      <c r="AD225" s="55">
        <f>1/12</f>
        <v>8.3333333333333329E-2</v>
      </c>
      <c r="AE225" s="60"/>
      <c r="AF225" s="55">
        <f>1/12</f>
        <v>8.3333333333333329E-2</v>
      </c>
      <c r="AG225" s="60"/>
      <c r="AH225" s="63">
        <f>+J225+L225+N225+P225+R225+T225+V225+X225+Z225+AB225+AD225+AF225</f>
        <v>1</v>
      </c>
      <c r="AI225" s="64">
        <v>44927</v>
      </c>
      <c r="AJ225" s="64">
        <v>45291</v>
      </c>
      <c r="AK225" s="43" t="s">
        <v>515</v>
      </c>
      <c r="AL225" s="43" t="s">
        <v>513</v>
      </c>
      <c r="AM225" s="43" t="s">
        <v>757</v>
      </c>
      <c r="AN225" s="43" t="s">
        <v>758</v>
      </c>
      <c r="AO225" s="43" t="s">
        <v>710</v>
      </c>
    </row>
    <row r="226" spans="1:41" s="35" customFormat="1" ht="75" hidden="1">
      <c r="A226" s="43" t="s">
        <v>40</v>
      </c>
      <c r="B226" s="60" t="s">
        <v>41</v>
      </c>
      <c r="C226" s="60">
        <v>528</v>
      </c>
      <c r="D226" s="60" t="s">
        <v>70</v>
      </c>
      <c r="E226" s="60" t="s">
        <v>70</v>
      </c>
      <c r="F226" s="43" t="s">
        <v>510</v>
      </c>
      <c r="G226" s="50" t="s">
        <v>516</v>
      </c>
      <c r="H226" s="33">
        <v>0.05</v>
      </c>
      <c r="I226" s="249"/>
      <c r="J226" s="33">
        <v>0.25</v>
      </c>
      <c r="K226" s="60"/>
      <c r="L226" s="60"/>
      <c r="M226" s="60"/>
      <c r="N226" s="60"/>
      <c r="O226" s="60"/>
      <c r="P226" s="33">
        <v>0.25</v>
      </c>
      <c r="Q226" s="60"/>
      <c r="R226" s="60"/>
      <c r="S226" s="60"/>
      <c r="T226" s="60"/>
      <c r="U226" s="60"/>
      <c r="V226" s="33">
        <v>0.25</v>
      </c>
      <c r="W226" s="60"/>
      <c r="X226" s="60"/>
      <c r="Y226" s="60"/>
      <c r="Z226" s="60"/>
      <c r="AA226" s="60"/>
      <c r="AB226" s="33">
        <v>0.25</v>
      </c>
      <c r="AC226" s="55"/>
      <c r="AD226" s="60"/>
      <c r="AE226" s="60"/>
      <c r="AF226" s="60"/>
      <c r="AG226" s="60"/>
      <c r="AH226" s="63">
        <f>+J226+L226+N226+P226+R226+T226+V226+X226+Z226+AB226+AD226+AF226</f>
        <v>1</v>
      </c>
      <c r="AI226" s="64">
        <v>44927</v>
      </c>
      <c r="AJ226" s="64">
        <v>45230</v>
      </c>
      <c r="AK226" s="43" t="s">
        <v>517</v>
      </c>
      <c r="AL226" s="43" t="s">
        <v>513</v>
      </c>
      <c r="AM226" s="43" t="s">
        <v>757</v>
      </c>
      <c r="AN226" s="43" t="s">
        <v>758</v>
      </c>
      <c r="AO226" s="43" t="s">
        <v>710</v>
      </c>
    </row>
    <row r="227" spans="1:41" s="35" customFormat="1" ht="75.75" hidden="1" customHeight="1">
      <c r="A227" s="43" t="s">
        <v>40</v>
      </c>
      <c r="B227" s="60" t="s">
        <v>41</v>
      </c>
      <c r="C227" s="76">
        <v>527</v>
      </c>
      <c r="D227" s="76" t="s">
        <v>70</v>
      </c>
      <c r="E227" s="76" t="s">
        <v>70</v>
      </c>
      <c r="F227" s="50" t="s">
        <v>518</v>
      </c>
      <c r="G227" s="50" t="s">
        <v>519</v>
      </c>
      <c r="H227" s="78">
        <v>0.5</v>
      </c>
      <c r="I227" s="268">
        <v>1</v>
      </c>
      <c r="J227" s="76"/>
      <c r="K227" s="76"/>
      <c r="L227" s="78">
        <v>0.09</v>
      </c>
      <c r="M227" s="76"/>
      <c r="N227" s="78">
        <v>0.09</v>
      </c>
      <c r="O227" s="88"/>
      <c r="P227" s="78">
        <v>0.09</v>
      </c>
      <c r="Q227" s="76"/>
      <c r="R227" s="78">
        <v>0.09</v>
      </c>
      <c r="S227" s="76"/>
      <c r="T227" s="78">
        <v>0.09</v>
      </c>
      <c r="U227" s="76"/>
      <c r="V227" s="78">
        <v>0.09</v>
      </c>
      <c r="W227" s="76"/>
      <c r="X227" s="78">
        <v>0.09</v>
      </c>
      <c r="Y227" s="76"/>
      <c r="Z227" s="78">
        <v>0.09</v>
      </c>
      <c r="AA227" s="76"/>
      <c r="AB227" s="78">
        <v>0.09</v>
      </c>
      <c r="AC227" s="88"/>
      <c r="AD227" s="78">
        <v>0.09</v>
      </c>
      <c r="AE227" s="76"/>
      <c r="AF227" s="78">
        <v>0.1</v>
      </c>
      <c r="AG227" s="76"/>
      <c r="AH227" s="78">
        <v>1</v>
      </c>
      <c r="AI227" s="79">
        <v>44958</v>
      </c>
      <c r="AJ227" s="79">
        <v>45291</v>
      </c>
      <c r="AK227" s="50" t="s">
        <v>520</v>
      </c>
      <c r="AL227" s="50" t="s">
        <v>55</v>
      </c>
      <c r="AM227" s="25" t="s">
        <v>704</v>
      </c>
      <c r="AN227" s="25" t="s">
        <v>56</v>
      </c>
      <c r="AO227" s="50" t="s">
        <v>57</v>
      </c>
    </row>
    <row r="228" spans="1:41" s="35" customFormat="1" ht="60" hidden="1">
      <c r="A228" s="43" t="s">
        <v>40</v>
      </c>
      <c r="B228" s="60" t="s">
        <v>41</v>
      </c>
      <c r="C228" s="76">
        <v>527</v>
      </c>
      <c r="D228" s="76" t="s">
        <v>70</v>
      </c>
      <c r="E228" s="76" t="s">
        <v>70</v>
      </c>
      <c r="F228" s="50" t="s">
        <v>518</v>
      </c>
      <c r="G228" s="50" t="s">
        <v>521</v>
      </c>
      <c r="H228" s="78">
        <v>0.5</v>
      </c>
      <c r="I228" s="268"/>
      <c r="J228" s="76"/>
      <c r="K228" s="76"/>
      <c r="L228" s="76"/>
      <c r="M228" s="76"/>
      <c r="N228" s="76"/>
      <c r="O228" s="76"/>
      <c r="P228" s="78">
        <v>0.25</v>
      </c>
      <c r="Q228" s="76"/>
      <c r="R228" s="76"/>
      <c r="S228" s="76"/>
      <c r="T228" s="76"/>
      <c r="U228" s="78"/>
      <c r="V228" s="78">
        <v>0.25</v>
      </c>
      <c r="W228" s="76"/>
      <c r="X228" s="76"/>
      <c r="Y228" s="76"/>
      <c r="Z228" s="76"/>
      <c r="AA228" s="76"/>
      <c r="AB228" s="78">
        <v>0.25</v>
      </c>
      <c r="AC228" s="76"/>
      <c r="AD228" s="76"/>
      <c r="AE228" s="76"/>
      <c r="AF228" s="78">
        <v>0.25</v>
      </c>
      <c r="AG228" s="76"/>
      <c r="AH228" s="78">
        <v>1</v>
      </c>
      <c r="AI228" s="79">
        <v>45017</v>
      </c>
      <c r="AJ228" s="79">
        <v>45291</v>
      </c>
      <c r="AK228" s="50" t="s">
        <v>522</v>
      </c>
      <c r="AL228" s="50" t="s">
        <v>55</v>
      </c>
      <c r="AM228" s="50" t="s">
        <v>525</v>
      </c>
      <c r="AN228" s="50" t="s">
        <v>57</v>
      </c>
      <c r="AO228" s="50" t="s">
        <v>57</v>
      </c>
    </row>
    <row r="229" spans="1:41" s="35" customFormat="1" ht="112.5" hidden="1" customHeight="1">
      <c r="A229" s="43" t="s">
        <v>40</v>
      </c>
      <c r="B229" s="60" t="s">
        <v>41</v>
      </c>
      <c r="C229" s="76" t="s">
        <v>70</v>
      </c>
      <c r="D229" s="76" t="s">
        <v>70</v>
      </c>
      <c r="E229" s="76" t="s">
        <v>70</v>
      </c>
      <c r="F229" s="45" t="s">
        <v>672</v>
      </c>
      <c r="G229" s="43" t="s">
        <v>723</v>
      </c>
      <c r="H229" s="33">
        <v>0.15</v>
      </c>
      <c r="I229" s="268">
        <f>+H229+H230+H231+H232+H233+H234+H235+H236+H237+H238</f>
        <v>0.99999999999999989</v>
      </c>
      <c r="J229" s="76"/>
      <c r="K229" s="76"/>
      <c r="L229" s="76"/>
      <c r="M229" s="76"/>
      <c r="N229" s="31">
        <v>0.25</v>
      </c>
      <c r="O229" s="76"/>
      <c r="P229" s="78"/>
      <c r="Q229" s="76"/>
      <c r="R229" s="76"/>
      <c r="S229" s="76"/>
      <c r="T229" s="31">
        <v>0.25</v>
      </c>
      <c r="U229" s="78"/>
      <c r="V229" s="78"/>
      <c r="W229" s="76"/>
      <c r="X229" s="76"/>
      <c r="Y229" s="76"/>
      <c r="Z229" s="31">
        <v>0.25</v>
      </c>
      <c r="AA229" s="76"/>
      <c r="AB229" s="78"/>
      <c r="AC229" s="76"/>
      <c r="AD229" s="76"/>
      <c r="AE229" s="76"/>
      <c r="AF229" s="31">
        <v>0.25</v>
      </c>
      <c r="AG229" s="76"/>
      <c r="AH229" s="31">
        <f t="shared" ref="AH229:AH256" si="14">+J229+L229+N229+P229+R229+T229+V229+X229+Z229+AB229+AD229+AF229</f>
        <v>1</v>
      </c>
      <c r="AI229" s="79">
        <v>44986</v>
      </c>
      <c r="AJ229" s="79">
        <v>45275</v>
      </c>
      <c r="AK229" s="50" t="s">
        <v>724</v>
      </c>
      <c r="AL229" s="44" t="s">
        <v>55</v>
      </c>
      <c r="AM229" s="44" t="s">
        <v>745</v>
      </c>
      <c r="AN229" s="50" t="s">
        <v>56</v>
      </c>
      <c r="AO229" s="50" t="s">
        <v>57</v>
      </c>
    </row>
    <row r="230" spans="1:41" s="1" customFormat="1" ht="168" hidden="1" customHeight="1">
      <c r="A230" s="43" t="s">
        <v>40</v>
      </c>
      <c r="B230" s="60" t="s">
        <v>41</v>
      </c>
      <c r="C230" s="76" t="s">
        <v>70</v>
      </c>
      <c r="D230" s="76" t="s">
        <v>70</v>
      </c>
      <c r="E230" s="76" t="s">
        <v>70</v>
      </c>
      <c r="F230" s="45" t="s">
        <v>672</v>
      </c>
      <c r="G230" s="43" t="s">
        <v>604</v>
      </c>
      <c r="H230" s="33">
        <v>0.1</v>
      </c>
      <c r="I230" s="268"/>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4"/>
        <v>1</v>
      </c>
      <c r="AI230" s="64">
        <v>44928</v>
      </c>
      <c r="AJ230" s="62">
        <v>45275</v>
      </c>
      <c r="AK230" s="44" t="s">
        <v>605</v>
      </c>
      <c r="AL230" s="44" t="s">
        <v>534</v>
      </c>
      <c r="AM230" s="44" t="s">
        <v>535</v>
      </c>
      <c r="AN230" s="25" t="s">
        <v>701</v>
      </c>
      <c r="AO230" s="25" t="s">
        <v>57</v>
      </c>
    </row>
    <row r="231" spans="1:41" s="1" customFormat="1" ht="199.5" hidden="1" customHeight="1">
      <c r="A231" s="43" t="s">
        <v>40</v>
      </c>
      <c r="B231" s="60" t="s">
        <v>41</v>
      </c>
      <c r="C231" s="76" t="s">
        <v>70</v>
      </c>
      <c r="D231" s="76" t="s">
        <v>70</v>
      </c>
      <c r="E231" s="76" t="s">
        <v>70</v>
      </c>
      <c r="F231" s="45" t="s">
        <v>672</v>
      </c>
      <c r="G231" s="43" t="s">
        <v>596</v>
      </c>
      <c r="H231" s="33">
        <v>0.1</v>
      </c>
      <c r="I231" s="268"/>
      <c r="J231" s="31"/>
      <c r="K231" s="31"/>
      <c r="L231" s="31"/>
      <c r="M231" s="31"/>
      <c r="N231" s="31"/>
      <c r="O231" s="31"/>
      <c r="P231" s="31">
        <v>0.25</v>
      </c>
      <c r="Q231" s="31"/>
      <c r="R231" s="31"/>
      <c r="S231" s="31"/>
      <c r="T231" s="31"/>
      <c r="U231" s="31"/>
      <c r="V231" s="31">
        <v>0.25</v>
      </c>
      <c r="W231" s="31"/>
      <c r="X231" s="31"/>
      <c r="Y231" s="31"/>
      <c r="Z231" s="31"/>
      <c r="AA231" s="31"/>
      <c r="AB231" s="31">
        <v>0.25</v>
      </c>
      <c r="AC231" s="31"/>
      <c r="AD231" s="31"/>
      <c r="AE231" s="31"/>
      <c r="AF231" s="31">
        <v>0.25</v>
      </c>
      <c r="AG231" s="31"/>
      <c r="AH231" s="31">
        <f t="shared" si="14"/>
        <v>1</v>
      </c>
      <c r="AI231" s="64">
        <v>45017</v>
      </c>
      <c r="AJ231" s="62">
        <v>45291</v>
      </c>
      <c r="AK231" s="44" t="s">
        <v>597</v>
      </c>
      <c r="AL231" s="44" t="s">
        <v>55</v>
      </c>
      <c r="AM231" s="44" t="s">
        <v>745</v>
      </c>
      <c r="AN231" s="25" t="s">
        <v>56</v>
      </c>
      <c r="AO231" s="25" t="s">
        <v>57</v>
      </c>
    </row>
    <row r="232" spans="1:41" s="1" customFormat="1" ht="105" hidden="1" customHeight="1">
      <c r="A232" s="43" t="s">
        <v>40</v>
      </c>
      <c r="B232" s="60" t="s">
        <v>41</v>
      </c>
      <c r="C232" s="76" t="s">
        <v>70</v>
      </c>
      <c r="D232" s="76" t="s">
        <v>70</v>
      </c>
      <c r="E232" s="76" t="s">
        <v>70</v>
      </c>
      <c r="F232" s="45" t="s">
        <v>672</v>
      </c>
      <c r="G232" s="43" t="s">
        <v>602</v>
      </c>
      <c r="H232" s="33">
        <v>0.05</v>
      </c>
      <c r="I232" s="268"/>
      <c r="J232" s="31">
        <v>0.08</v>
      </c>
      <c r="K232" s="31"/>
      <c r="L232" s="31">
        <v>0.08</v>
      </c>
      <c r="M232" s="31"/>
      <c r="N232" s="31">
        <v>0.08</v>
      </c>
      <c r="O232" s="31"/>
      <c r="P232" s="31">
        <v>0.1</v>
      </c>
      <c r="Q232" s="31"/>
      <c r="R232" s="31">
        <v>0.08</v>
      </c>
      <c r="S232" s="31"/>
      <c r="T232" s="31">
        <v>0.08</v>
      </c>
      <c r="U232" s="31"/>
      <c r="V232" s="31">
        <v>0.08</v>
      </c>
      <c r="W232" s="31"/>
      <c r="X232" s="31">
        <v>0.1</v>
      </c>
      <c r="Y232" s="31"/>
      <c r="Z232" s="31">
        <v>0.08</v>
      </c>
      <c r="AA232" s="31"/>
      <c r="AB232" s="31">
        <v>0.08</v>
      </c>
      <c r="AC232" s="31"/>
      <c r="AD232" s="31">
        <v>0.08</v>
      </c>
      <c r="AE232" s="31"/>
      <c r="AF232" s="31">
        <v>0.08</v>
      </c>
      <c r="AG232" s="31"/>
      <c r="AH232" s="31">
        <f t="shared" si="14"/>
        <v>0.99999999999999978</v>
      </c>
      <c r="AI232" s="64">
        <v>44928</v>
      </c>
      <c r="AJ232" s="62">
        <v>45291</v>
      </c>
      <c r="AK232" s="44" t="s">
        <v>603</v>
      </c>
      <c r="AL232" s="44" t="s">
        <v>157</v>
      </c>
      <c r="AM232" s="44" t="s">
        <v>158</v>
      </c>
      <c r="AN232" s="25" t="s">
        <v>159</v>
      </c>
      <c r="AO232" s="25" t="s">
        <v>57</v>
      </c>
    </row>
    <row r="233" spans="1:41" s="35" customFormat="1" ht="99" hidden="1" customHeight="1">
      <c r="A233" s="43" t="s">
        <v>40</v>
      </c>
      <c r="B233" s="60" t="s">
        <v>41</v>
      </c>
      <c r="C233" s="76" t="s">
        <v>70</v>
      </c>
      <c r="D233" s="76" t="s">
        <v>70</v>
      </c>
      <c r="E233" s="76" t="s">
        <v>70</v>
      </c>
      <c r="F233" s="45" t="s">
        <v>673</v>
      </c>
      <c r="G233" s="50" t="s">
        <v>674</v>
      </c>
      <c r="H233" s="78">
        <v>0.1</v>
      </c>
      <c r="I233" s="268"/>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4"/>
        <v>1</v>
      </c>
      <c r="AI233" s="79">
        <v>45047</v>
      </c>
      <c r="AJ233" s="79">
        <v>45138</v>
      </c>
      <c r="AK233" s="50" t="s">
        <v>725</v>
      </c>
      <c r="AL233" s="44" t="s">
        <v>55</v>
      </c>
      <c r="AM233" s="44" t="s">
        <v>745</v>
      </c>
      <c r="AN233" s="25" t="s">
        <v>56</v>
      </c>
      <c r="AO233" s="25" t="s">
        <v>57</v>
      </c>
    </row>
    <row r="234" spans="1:41" s="35" customFormat="1" ht="105" hidden="1">
      <c r="A234" s="43" t="s">
        <v>40</v>
      </c>
      <c r="B234" s="60" t="s">
        <v>41</v>
      </c>
      <c r="C234" s="76" t="s">
        <v>70</v>
      </c>
      <c r="D234" s="76" t="s">
        <v>70</v>
      </c>
      <c r="E234" s="76" t="s">
        <v>70</v>
      </c>
      <c r="F234" s="45" t="s">
        <v>675</v>
      </c>
      <c r="G234" s="50" t="s">
        <v>759</v>
      </c>
      <c r="H234" s="78">
        <v>0.1</v>
      </c>
      <c r="I234" s="268"/>
      <c r="J234" s="76"/>
      <c r="K234" s="76"/>
      <c r="L234" s="76"/>
      <c r="M234" s="76"/>
      <c r="N234" s="76"/>
      <c r="O234" s="76"/>
      <c r="P234" s="78"/>
      <c r="Q234" s="76"/>
      <c r="R234" s="31">
        <v>0.2</v>
      </c>
      <c r="S234" s="76"/>
      <c r="T234" s="31">
        <v>0.3</v>
      </c>
      <c r="U234" s="78"/>
      <c r="V234" s="78">
        <v>0.5</v>
      </c>
      <c r="W234" s="76"/>
      <c r="X234" s="76"/>
      <c r="Y234" s="76"/>
      <c r="Z234" s="76"/>
      <c r="AA234" s="76"/>
      <c r="AB234" s="78"/>
      <c r="AC234" s="76"/>
      <c r="AD234" s="76"/>
      <c r="AE234" s="76"/>
      <c r="AF234" s="78"/>
      <c r="AG234" s="76"/>
      <c r="AH234" s="31">
        <f t="shared" si="14"/>
        <v>1</v>
      </c>
      <c r="AI234" s="79">
        <v>45047</v>
      </c>
      <c r="AJ234" s="79">
        <v>45138</v>
      </c>
      <c r="AK234" s="50" t="s">
        <v>727</v>
      </c>
      <c r="AL234" s="43" t="s">
        <v>726</v>
      </c>
      <c r="AM234" s="50" t="s">
        <v>74</v>
      </c>
      <c r="AN234" s="25" t="s">
        <v>47</v>
      </c>
      <c r="AO234" s="50" t="s">
        <v>57</v>
      </c>
    </row>
    <row r="235" spans="1:41" s="28" customFormat="1" ht="98.25" hidden="1" customHeight="1">
      <c r="A235" s="43" t="s">
        <v>40</v>
      </c>
      <c r="B235" s="60" t="s">
        <v>41</v>
      </c>
      <c r="C235" s="76" t="s">
        <v>70</v>
      </c>
      <c r="D235" s="76" t="s">
        <v>70</v>
      </c>
      <c r="E235" s="76" t="s">
        <v>70</v>
      </c>
      <c r="F235" s="45" t="s">
        <v>649</v>
      </c>
      <c r="G235" s="43" t="s">
        <v>589</v>
      </c>
      <c r="H235" s="78">
        <v>0.1</v>
      </c>
      <c r="I235" s="268"/>
      <c r="J235" s="60"/>
      <c r="K235" s="60"/>
      <c r="L235" s="60"/>
      <c r="M235" s="60"/>
      <c r="N235" s="60"/>
      <c r="O235" s="60"/>
      <c r="P235" s="60"/>
      <c r="Q235" s="60"/>
      <c r="R235" s="60"/>
      <c r="S235" s="60"/>
      <c r="T235" s="63">
        <v>0.1</v>
      </c>
      <c r="U235" s="60"/>
      <c r="V235" s="63">
        <v>0.2</v>
      </c>
      <c r="W235" s="60"/>
      <c r="X235" s="63">
        <v>0.2</v>
      </c>
      <c r="Y235" s="60"/>
      <c r="Z235" s="63">
        <v>0.2</v>
      </c>
      <c r="AA235" s="60"/>
      <c r="AB235" s="63">
        <v>0.2</v>
      </c>
      <c r="AC235" s="60"/>
      <c r="AD235" s="63">
        <v>0.1</v>
      </c>
      <c r="AE235" s="60"/>
      <c r="AF235" s="60"/>
      <c r="AG235" s="60"/>
      <c r="AH235" s="31">
        <f t="shared" si="14"/>
        <v>0.99999999999999989</v>
      </c>
      <c r="AI235" s="64">
        <v>45078</v>
      </c>
      <c r="AJ235" s="64">
        <v>45260</v>
      </c>
      <c r="AK235" s="43" t="s">
        <v>590</v>
      </c>
      <c r="AL235" s="43" t="s">
        <v>703</v>
      </c>
      <c r="AM235" s="43" t="s">
        <v>549</v>
      </c>
      <c r="AN235" s="25" t="s">
        <v>47</v>
      </c>
      <c r="AO235" s="25" t="s">
        <v>57</v>
      </c>
    </row>
    <row r="236" spans="1:41" s="1" customFormat="1" ht="77.25" hidden="1">
      <c r="A236" s="43" t="s">
        <v>40</v>
      </c>
      <c r="B236" s="60" t="s">
        <v>41</v>
      </c>
      <c r="C236" s="76" t="s">
        <v>70</v>
      </c>
      <c r="D236" s="76" t="s">
        <v>70</v>
      </c>
      <c r="E236" s="76" t="s">
        <v>70</v>
      </c>
      <c r="F236" s="45" t="s">
        <v>649</v>
      </c>
      <c r="G236" s="43" t="s">
        <v>600</v>
      </c>
      <c r="H236" s="78">
        <v>0.1</v>
      </c>
      <c r="I236" s="268"/>
      <c r="J236" s="31"/>
      <c r="K236" s="31"/>
      <c r="L236" s="31"/>
      <c r="M236" s="31"/>
      <c r="N236" s="31">
        <v>0.25</v>
      </c>
      <c r="O236" s="31"/>
      <c r="P236" s="31"/>
      <c r="Q236" s="31"/>
      <c r="R236" s="31"/>
      <c r="S236" s="31"/>
      <c r="T236" s="31">
        <v>0.25</v>
      </c>
      <c r="U236" s="31"/>
      <c r="V236" s="31"/>
      <c r="W236" s="31"/>
      <c r="X236" s="31"/>
      <c r="Y236" s="31"/>
      <c r="Z236" s="31">
        <v>0.25</v>
      </c>
      <c r="AA236" s="31"/>
      <c r="AB236" s="31"/>
      <c r="AC236" s="31"/>
      <c r="AD236" s="31"/>
      <c r="AE236" s="31"/>
      <c r="AF236" s="31">
        <v>0.25</v>
      </c>
      <c r="AG236" s="31"/>
      <c r="AH236" s="31">
        <f t="shared" si="14"/>
        <v>1</v>
      </c>
      <c r="AI236" s="64">
        <v>44986</v>
      </c>
      <c r="AJ236" s="62">
        <v>45291</v>
      </c>
      <c r="AK236" s="44" t="s">
        <v>601</v>
      </c>
      <c r="AL236" s="44" t="s">
        <v>157</v>
      </c>
      <c r="AM236" s="44" t="s">
        <v>158</v>
      </c>
      <c r="AN236" s="25" t="s">
        <v>159</v>
      </c>
      <c r="AO236" s="25" t="s">
        <v>57</v>
      </c>
    </row>
    <row r="237" spans="1:41" s="1" customFormat="1" ht="103.5" hidden="1" customHeight="1">
      <c r="A237" s="43" t="s">
        <v>40</v>
      </c>
      <c r="B237" s="60" t="s">
        <v>41</v>
      </c>
      <c r="C237" s="76" t="s">
        <v>70</v>
      </c>
      <c r="D237" s="76" t="s">
        <v>70</v>
      </c>
      <c r="E237" s="76" t="s">
        <v>70</v>
      </c>
      <c r="F237" s="45" t="s">
        <v>651</v>
      </c>
      <c r="G237" s="43" t="s">
        <v>665</v>
      </c>
      <c r="H237" s="78">
        <v>0.1</v>
      </c>
      <c r="I237" s="268"/>
      <c r="J237" s="31"/>
      <c r="K237" s="31"/>
      <c r="L237" s="31"/>
      <c r="M237" s="31"/>
      <c r="N237" s="31"/>
      <c r="O237" s="31"/>
      <c r="P237" s="31"/>
      <c r="Q237" s="31"/>
      <c r="R237" s="31">
        <v>0.5</v>
      </c>
      <c r="S237" s="31"/>
      <c r="T237" s="31"/>
      <c r="U237" s="31"/>
      <c r="V237" s="31"/>
      <c r="W237" s="31"/>
      <c r="X237" s="31"/>
      <c r="Y237" s="31"/>
      <c r="Z237" s="31">
        <v>0.5</v>
      </c>
      <c r="AA237" s="31"/>
      <c r="AB237" s="31"/>
      <c r="AC237" s="31"/>
      <c r="AD237" s="31"/>
      <c r="AE237" s="31"/>
      <c r="AF237" s="31"/>
      <c r="AG237" s="31"/>
      <c r="AH237" s="31">
        <f t="shared" si="14"/>
        <v>1</v>
      </c>
      <c r="AI237" s="64">
        <v>45047</v>
      </c>
      <c r="AJ237" s="62">
        <v>45199</v>
      </c>
      <c r="AK237" s="43" t="s">
        <v>606</v>
      </c>
      <c r="AL237" s="44" t="s">
        <v>55</v>
      </c>
      <c r="AM237" s="44" t="s">
        <v>745</v>
      </c>
      <c r="AN237" s="25" t="s">
        <v>56</v>
      </c>
      <c r="AO237" s="25" t="s">
        <v>57</v>
      </c>
    </row>
    <row r="238" spans="1:41" s="1" customFormat="1" ht="77.25" hidden="1">
      <c r="A238" s="43" t="s">
        <v>40</v>
      </c>
      <c r="B238" s="60" t="s">
        <v>41</v>
      </c>
      <c r="C238" s="76" t="s">
        <v>70</v>
      </c>
      <c r="D238" s="76" t="s">
        <v>70</v>
      </c>
      <c r="E238" s="76" t="s">
        <v>70</v>
      </c>
      <c r="F238" s="45" t="s">
        <v>651</v>
      </c>
      <c r="G238" s="43" t="s">
        <v>593</v>
      </c>
      <c r="H238" s="33">
        <v>0.1</v>
      </c>
      <c r="I238" s="268"/>
      <c r="J238" s="31"/>
      <c r="K238" s="31"/>
      <c r="L238" s="31"/>
      <c r="M238" s="31"/>
      <c r="N238" s="31"/>
      <c r="O238" s="31"/>
      <c r="P238" s="31">
        <v>1</v>
      </c>
      <c r="Q238" s="31"/>
      <c r="R238" s="31"/>
      <c r="S238" s="31"/>
      <c r="T238" s="31"/>
      <c r="U238" s="31"/>
      <c r="V238" s="31"/>
      <c r="W238" s="31"/>
      <c r="X238" s="31"/>
      <c r="Y238" s="31"/>
      <c r="Z238" s="31"/>
      <c r="AA238" s="31"/>
      <c r="AB238" s="31"/>
      <c r="AC238" s="31"/>
      <c r="AD238" s="31"/>
      <c r="AE238" s="31"/>
      <c r="AF238" s="31"/>
      <c r="AG238" s="31"/>
      <c r="AH238" s="31">
        <f t="shared" si="14"/>
        <v>1</v>
      </c>
      <c r="AI238" s="64">
        <v>45017</v>
      </c>
      <c r="AJ238" s="62">
        <v>45046</v>
      </c>
      <c r="AK238" s="44" t="s">
        <v>594</v>
      </c>
      <c r="AL238" s="43" t="s">
        <v>463</v>
      </c>
      <c r="AM238" s="44" t="s">
        <v>464</v>
      </c>
      <c r="AN238" s="25" t="s">
        <v>465</v>
      </c>
      <c r="AO238" s="25" t="s">
        <v>57</v>
      </c>
    </row>
    <row r="239" spans="1:41" s="1" customFormat="1" ht="77.25" hidden="1" customHeight="1">
      <c r="A239" s="43" t="s">
        <v>40</v>
      </c>
      <c r="B239" s="60" t="s">
        <v>41</v>
      </c>
      <c r="C239" s="76" t="s">
        <v>70</v>
      </c>
      <c r="D239" s="76" t="s">
        <v>70</v>
      </c>
      <c r="E239" s="76" t="s">
        <v>70</v>
      </c>
      <c r="F239" s="44" t="s">
        <v>642</v>
      </c>
      <c r="G239" s="43" t="s">
        <v>664</v>
      </c>
      <c r="H239" s="31">
        <v>0.05</v>
      </c>
      <c r="I239" s="269" t="e">
        <f>+H239+H240+#REF!+H241+H242+H243-+H244+H245+H246+H247+H248+H249</f>
        <v>#REF!</v>
      </c>
      <c r="J239" s="33"/>
      <c r="K239" s="33"/>
      <c r="L239" s="33"/>
      <c r="M239" s="33"/>
      <c r="N239" s="33">
        <v>0.2</v>
      </c>
      <c r="O239" s="33"/>
      <c r="P239" s="33">
        <v>0.8</v>
      </c>
      <c r="Q239" s="33"/>
      <c r="R239" s="33"/>
      <c r="S239" s="33"/>
      <c r="T239" s="33"/>
      <c r="U239" s="33"/>
      <c r="V239" s="33"/>
      <c r="W239" s="33"/>
      <c r="X239" s="33"/>
      <c r="Y239" s="33"/>
      <c r="Z239" s="33"/>
      <c r="AA239" s="33"/>
      <c r="AB239" s="33"/>
      <c r="AC239" s="33"/>
      <c r="AD239" s="33"/>
      <c r="AE239" s="33"/>
      <c r="AF239" s="33"/>
      <c r="AG239" s="33"/>
      <c r="AH239" s="31">
        <f t="shared" si="14"/>
        <v>1</v>
      </c>
      <c r="AI239" s="64">
        <v>44986</v>
      </c>
      <c r="AJ239" s="62">
        <v>45046</v>
      </c>
      <c r="AK239" s="43" t="s">
        <v>561</v>
      </c>
      <c r="AL239" s="43" t="s">
        <v>157</v>
      </c>
      <c r="AM239" s="43" t="s">
        <v>158</v>
      </c>
      <c r="AN239" s="43" t="s">
        <v>159</v>
      </c>
      <c r="AO239" s="43" t="s">
        <v>57</v>
      </c>
    </row>
    <row r="240" spans="1:41" s="1" customFormat="1" ht="75" hidden="1">
      <c r="A240" s="43" t="s">
        <v>40</v>
      </c>
      <c r="B240" s="60" t="s">
        <v>41</v>
      </c>
      <c r="C240" s="76" t="s">
        <v>70</v>
      </c>
      <c r="D240" s="76" t="s">
        <v>70</v>
      </c>
      <c r="E240" s="76" t="s">
        <v>70</v>
      </c>
      <c r="F240" s="44" t="s">
        <v>642</v>
      </c>
      <c r="G240" s="43" t="s">
        <v>564</v>
      </c>
      <c r="H240" s="31">
        <v>0.2</v>
      </c>
      <c r="I240" s="269"/>
      <c r="J240" s="31">
        <v>1</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f t="shared" si="14"/>
        <v>1</v>
      </c>
      <c r="AI240" s="64">
        <v>44928</v>
      </c>
      <c r="AJ240" s="62">
        <v>44957</v>
      </c>
      <c r="AK240" s="43" t="s">
        <v>565</v>
      </c>
      <c r="AL240" s="44" t="s">
        <v>55</v>
      </c>
      <c r="AM240" s="25" t="s">
        <v>706</v>
      </c>
      <c r="AN240" s="25" t="s">
        <v>56</v>
      </c>
      <c r="AO240" s="25" t="s">
        <v>57</v>
      </c>
    </row>
    <row r="241" spans="1:41" s="1" customFormat="1" ht="76.5" hidden="1">
      <c r="A241" s="43" t="s">
        <v>40</v>
      </c>
      <c r="B241" s="60" t="s">
        <v>41</v>
      </c>
      <c r="C241" s="76" t="s">
        <v>70</v>
      </c>
      <c r="D241" s="76" t="s">
        <v>70</v>
      </c>
      <c r="E241" s="76" t="s">
        <v>70</v>
      </c>
      <c r="F241" s="44" t="s">
        <v>643</v>
      </c>
      <c r="G241" s="43" t="s">
        <v>562</v>
      </c>
      <c r="H241" s="31">
        <v>0.05</v>
      </c>
      <c r="I241" s="269"/>
      <c r="J241" s="33"/>
      <c r="K241" s="33"/>
      <c r="L241" s="33"/>
      <c r="M241" s="33"/>
      <c r="N241" s="33">
        <v>0.25</v>
      </c>
      <c r="O241" s="33"/>
      <c r="P241" s="33"/>
      <c r="Q241" s="33"/>
      <c r="R241" s="33"/>
      <c r="S241" s="33"/>
      <c r="T241" s="33">
        <v>0.25</v>
      </c>
      <c r="U241" s="33"/>
      <c r="V241" s="33"/>
      <c r="W241" s="33"/>
      <c r="X241" s="33"/>
      <c r="Y241" s="33"/>
      <c r="Z241" s="33">
        <v>0.25</v>
      </c>
      <c r="AA241" s="33"/>
      <c r="AB241" s="33"/>
      <c r="AC241" s="33"/>
      <c r="AD241" s="33"/>
      <c r="AE241" s="33"/>
      <c r="AF241" s="33">
        <v>0.25</v>
      </c>
      <c r="AG241" s="33"/>
      <c r="AH241" s="31">
        <f t="shared" si="14"/>
        <v>1</v>
      </c>
      <c r="AI241" s="64">
        <v>44986</v>
      </c>
      <c r="AJ241" s="64">
        <v>45291</v>
      </c>
      <c r="AK241" s="43" t="s">
        <v>563</v>
      </c>
      <c r="AL241" s="43" t="s">
        <v>157</v>
      </c>
      <c r="AM241" s="43" t="s">
        <v>158</v>
      </c>
      <c r="AN241" s="43" t="s">
        <v>159</v>
      </c>
      <c r="AO241" s="43" t="s">
        <v>57</v>
      </c>
    </row>
    <row r="242" spans="1:41" s="1" customFormat="1" ht="76.5" hidden="1">
      <c r="A242" s="43" t="s">
        <v>40</v>
      </c>
      <c r="B242" s="60" t="s">
        <v>41</v>
      </c>
      <c r="C242" s="76" t="s">
        <v>70</v>
      </c>
      <c r="D242" s="76" t="s">
        <v>70</v>
      </c>
      <c r="E242" s="76" t="s">
        <v>70</v>
      </c>
      <c r="F242" s="44" t="s">
        <v>646</v>
      </c>
      <c r="G242" s="43" t="s">
        <v>572</v>
      </c>
      <c r="H242" s="31">
        <v>0.2</v>
      </c>
      <c r="I242" s="269"/>
      <c r="J242" s="31"/>
      <c r="K242" s="31"/>
      <c r="L242" s="31">
        <v>0.1</v>
      </c>
      <c r="M242" s="31"/>
      <c r="N242" s="31">
        <v>0.1</v>
      </c>
      <c r="O242" s="31"/>
      <c r="P242" s="31">
        <v>0.8</v>
      </c>
      <c r="Q242" s="31"/>
      <c r="R242" s="31"/>
      <c r="S242" s="31"/>
      <c r="T242" s="31"/>
      <c r="U242" s="31"/>
      <c r="V242" s="31"/>
      <c r="W242" s="31"/>
      <c r="X242" s="31"/>
      <c r="Y242" s="31"/>
      <c r="Z242" s="31"/>
      <c r="AA242" s="31"/>
      <c r="AB242" s="31"/>
      <c r="AC242" s="31"/>
      <c r="AD242" s="31"/>
      <c r="AE242" s="31"/>
      <c r="AF242" s="31"/>
      <c r="AG242" s="31"/>
      <c r="AH242" s="31">
        <f t="shared" si="14"/>
        <v>1</v>
      </c>
      <c r="AI242" s="64">
        <v>44958</v>
      </c>
      <c r="AJ242" s="62">
        <v>45046</v>
      </c>
      <c r="AK242" s="44" t="s">
        <v>544</v>
      </c>
      <c r="AL242" s="44" t="s">
        <v>157</v>
      </c>
      <c r="AM242" s="44" t="s">
        <v>158</v>
      </c>
      <c r="AN242" s="25" t="s">
        <v>159</v>
      </c>
      <c r="AO242" s="25" t="s">
        <v>57</v>
      </c>
    </row>
    <row r="243" spans="1:41" s="1" customFormat="1" ht="76.5" hidden="1">
      <c r="A243" s="43" t="s">
        <v>40</v>
      </c>
      <c r="B243" s="60" t="s">
        <v>41</v>
      </c>
      <c r="C243" s="76" t="s">
        <v>70</v>
      </c>
      <c r="D243" s="76" t="s">
        <v>70</v>
      </c>
      <c r="E243" s="76" t="s">
        <v>70</v>
      </c>
      <c r="F243" s="44" t="s">
        <v>646</v>
      </c>
      <c r="G243" s="43" t="s">
        <v>574</v>
      </c>
      <c r="H243" s="31">
        <v>0.05</v>
      </c>
      <c r="I243" s="269"/>
      <c r="J243" s="31"/>
      <c r="K243" s="31"/>
      <c r="L243" s="31"/>
      <c r="M243" s="31"/>
      <c r="N243" s="31">
        <v>0.5</v>
      </c>
      <c r="O243" s="31"/>
      <c r="P243" s="31"/>
      <c r="Q243" s="31"/>
      <c r="R243" s="31"/>
      <c r="S243" s="31"/>
      <c r="T243" s="31"/>
      <c r="U243" s="31"/>
      <c r="V243" s="31"/>
      <c r="W243" s="31"/>
      <c r="X243" s="31">
        <v>0.5</v>
      </c>
      <c r="Y243" s="31"/>
      <c r="Z243" s="31"/>
      <c r="AA243" s="31"/>
      <c r="AB243" s="31"/>
      <c r="AC243" s="31"/>
      <c r="AD243" s="31"/>
      <c r="AE243" s="31"/>
      <c r="AF243" s="31"/>
      <c r="AG243" s="31"/>
      <c r="AH243" s="31">
        <f t="shared" si="14"/>
        <v>1</v>
      </c>
      <c r="AI243" s="64">
        <v>44986</v>
      </c>
      <c r="AJ243" s="62">
        <v>45169</v>
      </c>
      <c r="AK243" s="44" t="s">
        <v>575</v>
      </c>
      <c r="AL243" s="44" t="s">
        <v>55</v>
      </c>
      <c r="AM243" s="25" t="s">
        <v>745</v>
      </c>
      <c r="AN243" s="25" t="s">
        <v>56</v>
      </c>
      <c r="AO243" s="25" t="s">
        <v>57</v>
      </c>
    </row>
    <row r="244" spans="1:41" s="1" customFormat="1" ht="76.5" hidden="1">
      <c r="A244" s="43" t="s">
        <v>40</v>
      </c>
      <c r="B244" s="60" t="s">
        <v>41</v>
      </c>
      <c r="C244" s="76" t="s">
        <v>70</v>
      </c>
      <c r="D244" s="76" t="s">
        <v>70</v>
      </c>
      <c r="E244" s="76" t="s">
        <v>70</v>
      </c>
      <c r="F244" s="44" t="s">
        <v>641</v>
      </c>
      <c r="G244" s="43" t="s">
        <v>576</v>
      </c>
      <c r="H244" s="31">
        <v>0.05</v>
      </c>
      <c r="I244" s="269"/>
      <c r="J244" s="31">
        <v>0.08</v>
      </c>
      <c r="K244" s="31"/>
      <c r="L244" s="31">
        <v>0.08</v>
      </c>
      <c r="M244" s="31"/>
      <c r="N244" s="31">
        <v>0.08</v>
      </c>
      <c r="O244" s="31"/>
      <c r="P244" s="31">
        <v>0.1</v>
      </c>
      <c r="Q244" s="31"/>
      <c r="R244" s="31">
        <v>0.08</v>
      </c>
      <c r="S244" s="31"/>
      <c r="T244" s="31">
        <v>0.08</v>
      </c>
      <c r="U244" s="31"/>
      <c r="V244" s="31">
        <v>0.08</v>
      </c>
      <c r="W244" s="31"/>
      <c r="X244" s="31">
        <v>0.1</v>
      </c>
      <c r="Y244" s="31"/>
      <c r="Z244" s="31">
        <v>0.08</v>
      </c>
      <c r="AA244" s="31"/>
      <c r="AB244" s="31">
        <v>0.08</v>
      </c>
      <c r="AC244" s="31"/>
      <c r="AD244" s="31">
        <v>0.08</v>
      </c>
      <c r="AE244" s="31"/>
      <c r="AF244" s="31">
        <v>0.08</v>
      </c>
      <c r="AG244" s="31"/>
      <c r="AH244" s="31">
        <f t="shared" si="14"/>
        <v>0.99999999999999978</v>
      </c>
      <c r="AI244" s="64">
        <v>44928</v>
      </c>
      <c r="AJ244" s="62">
        <v>45291</v>
      </c>
      <c r="AK244" s="44" t="s">
        <v>577</v>
      </c>
      <c r="AL244" s="44" t="s">
        <v>699</v>
      </c>
      <c r="AM244" s="44" t="s">
        <v>715</v>
      </c>
      <c r="AN244" s="25" t="s">
        <v>714</v>
      </c>
      <c r="AO244" s="25" t="s">
        <v>57</v>
      </c>
    </row>
    <row r="245" spans="1:41" s="1" customFormat="1" ht="76.5" hidden="1">
      <c r="A245" s="43" t="s">
        <v>40</v>
      </c>
      <c r="B245" s="60" t="s">
        <v>41</v>
      </c>
      <c r="C245" s="76" t="s">
        <v>70</v>
      </c>
      <c r="D245" s="76" t="s">
        <v>70</v>
      </c>
      <c r="E245" s="76" t="s">
        <v>70</v>
      </c>
      <c r="F245" s="44" t="s">
        <v>641</v>
      </c>
      <c r="G245" s="43" t="s">
        <v>578</v>
      </c>
      <c r="H245" s="31">
        <v>0.1</v>
      </c>
      <c r="I245" s="269"/>
      <c r="J245" s="31"/>
      <c r="K245" s="31"/>
      <c r="L245" s="31"/>
      <c r="M245" s="31"/>
      <c r="N245" s="31"/>
      <c r="O245" s="31"/>
      <c r="P245" s="31"/>
      <c r="Q245" s="31"/>
      <c r="R245" s="31">
        <v>1</v>
      </c>
      <c r="S245" s="31"/>
      <c r="T245" s="31"/>
      <c r="U245" s="31"/>
      <c r="V245" s="31"/>
      <c r="W245" s="31"/>
      <c r="X245" s="31"/>
      <c r="Y245" s="31"/>
      <c r="Z245" s="31"/>
      <c r="AA245" s="31"/>
      <c r="AB245" s="31"/>
      <c r="AC245" s="31"/>
      <c r="AD245" s="31"/>
      <c r="AE245" s="31"/>
      <c r="AF245" s="31"/>
      <c r="AG245" s="31"/>
      <c r="AH245" s="31">
        <f t="shared" si="14"/>
        <v>1</v>
      </c>
      <c r="AI245" s="64">
        <v>45047</v>
      </c>
      <c r="AJ245" s="62">
        <v>45077</v>
      </c>
      <c r="AK245" s="44" t="s">
        <v>579</v>
      </c>
      <c r="AL245" s="44" t="s">
        <v>55</v>
      </c>
      <c r="AM245" s="25" t="s">
        <v>745</v>
      </c>
      <c r="AN245" s="25" t="s">
        <v>56</v>
      </c>
      <c r="AO245" s="25" t="s">
        <v>57</v>
      </c>
    </row>
    <row r="246" spans="1:41" s="1" customFormat="1" ht="76.5" hidden="1">
      <c r="A246" s="43" t="s">
        <v>40</v>
      </c>
      <c r="B246" s="60" t="s">
        <v>41</v>
      </c>
      <c r="C246" s="76" t="s">
        <v>70</v>
      </c>
      <c r="D246" s="76" t="s">
        <v>70</v>
      </c>
      <c r="E246" s="76" t="s">
        <v>70</v>
      </c>
      <c r="F246" s="44" t="s">
        <v>641</v>
      </c>
      <c r="G246" s="43" t="s">
        <v>559</v>
      </c>
      <c r="H246" s="31">
        <v>0.1</v>
      </c>
      <c r="I246" s="269"/>
      <c r="J246" s="60"/>
      <c r="K246" s="60"/>
      <c r="L246" s="63">
        <v>0.2</v>
      </c>
      <c r="M246" s="60"/>
      <c r="N246" s="33">
        <v>0.8</v>
      </c>
      <c r="O246" s="60"/>
      <c r="P246" s="33"/>
      <c r="Q246" s="60"/>
      <c r="R246" s="33"/>
      <c r="S246" s="60"/>
      <c r="T246" s="33"/>
      <c r="U246" s="60"/>
      <c r="V246" s="60"/>
      <c r="W246" s="60"/>
      <c r="X246" s="60"/>
      <c r="Y246" s="60"/>
      <c r="Z246" s="60"/>
      <c r="AA246" s="60"/>
      <c r="AB246" s="60"/>
      <c r="AC246" s="60"/>
      <c r="AD246" s="33"/>
      <c r="AE246" s="60"/>
      <c r="AF246" s="33"/>
      <c r="AG246" s="60"/>
      <c r="AH246" s="31">
        <f t="shared" si="14"/>
        <v>1</v>
      </c>
      <c r="AI246" s="64">
        <v>44958</v>
      </c>
      <c r="AJ246" s="64">
        <v>45015</v>
      </c>
      <c r="AK246" s="43" t="s">
        <v>560</v>
      </c>
      <c r="AL246" s="43" t="s">
        <v>157</v>
      </c>
      <c r="AM246" s="43" t="s">
        <v>158</v>
      </c>
      <c r="AN246" s="43" t="s">
        <v>159</v>
      </c>
      <c r="AO246" s="43" t="s">
        <v>57</v>
      </c>
    </row>
    <row r="247" spans="1:41" s="28" customFormat="1" ht="75" hidden="1" customHeight="1">
      <c r="A247" s="43" t="s">
        <v>40</v>
      </c>
      <c r="B247" s="60" t="s">
        <v>41</v>
      </c>
      <c r="C247" s="76" t="s">
        <v>70</v>
      </c>
      <c r="D247" s="76" t="s">
        <v>70</v>
      </c>
      <c r="E247" s="76" t="s">
        <v>70</v>
      </c>
      <c r="F247" s="44" t="s">
        <v>641</v>
      </c>
      <c r="G247" s="43" t="s">
        <v>621</v>
      </c>
      <c r="H247" s="31">
        <v>0.1</v>
      </c>
      <c r="I247" s="26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4"/>
        <v>1</v>
      </c>
      <c r="AI247" s="64">
        <v>44986</v>
      </c>
      <c r="AJ247" s="64">
        <v>45291</v>
      </c>
      <c r="AK247" s="43" t="s">
        <v>102</v>
      </c>
      <c r="AL247" s="43" t="s">
        <v>703</v>
      </c>
      <c r="AM247" s="43" t="s">
        <v>549</v>
      </c>
      <c r="AN247" s="25" t="s">
        <v>47</v>
      </c>
      <c r="AO247" s="25" t="s">
        <v>57</v>
      </c>
    </row>
    <row r="248" spans="1:41" s="28" customFormat="1" ht="61.5" hidden="1">
      <c r="A248" s="43" t="s">
        <v>40</v>
      </c>
      <c r="B248" s="60" t="s">
        <v>41</v>
      </c>
      <c r="C248" s="76" t="s">
        <v>70</v>
      </c>
      <c r="D248" s="76" t="s">
        <v>70</v>
      </c>
      <c r="E248" s="76" t="s">
        <v>70</v>
      </c>
      <c r="F248" s="44" t="s">
        <v>678</v>
      </c>
      <c r="G248" s="43" t="s">
        <v>679</v>
      </c>
      <c r="H248" s="31">
        <v>0.05</v>
      </c>
      <c r="I248" s="269"/>
      <c r="J248" s="43"/>
      <c r="K248" s="43"/>
      <c r="L248" s="43"/>
      <c r="M248" s="43"/>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4"/>
        <v>1</v>
      </c>
      <c r="AI248" s="64">
        <v>44986</v>
      </c>
      <c r="AJ248" s="64">
        <v>45291</v>
      </c>
      <c r="AK248" s="43" t="s">
        <v>728</v>
      </c>
      <c r="AL248" s="43" t="s">
        <v>157</v>
      </c>
      <c r="AM248" s="43" t="s">
        <v>158</v>
      </c>
      <c r="AN248" s="43" t="s">
        <v>159</v>
      </c>
      <c r="AO248" s="43" t="s">
        <v>57</v>
      </c>
    </row>
    <row r="249" spans="1:41" s="1" customFormat="1" ht="90" hidden="1">
      <c r="A249" s="43" t="s">
        <v>40</v>
      </c>
      <c r="B249" s="60" t="s">
        <v>41</v>
      </c>
      <c r="C249" s="76" t="s">
        <v>70</v>
      </c>
      <c r="D249" s="76" t="s">
        <v>70</v>
      </c>
      <c r="E249" s="76" t="s">
        <v>70</v>
      </c>
      <c r="F249" s="44" t="s">
        <v>645</v>
      </c>
      <c r="G249" s="43" t="s">
        <v>570</v>
      </c>
      <c r="H249" s="31">
        <v>0.05</v>
      </c>
      <c r="I249" s="269"/>
      <c r="J249" s="31"/>
      <c r="K249" s="31"/>
      <c r="L249" s="31"/>
      <c r="M249" s="31"/>
      <c r="N249" s="57">
        <v>0.25</v>
      </c>
      <c r="O249" s="43"/>
      <c r="P249" s="43"/>
      <c r="Q249" s="43"/>
      <c r="R249" s="43"/>
      <c r="S249" s="43"/>
      <c r="T249" s="57">
        <v>0.25</v>
      </c>
      <c r="U249" s="43"/>
      <c r="V249" s="43"/>
      <c r="W249" s="43"/>
      <c r="X249" s="43"/>
      <c r="Y249" s="43"/>
      <c r="Z249" s="57">
        <v>0.25</v>
      </c>
      <c r="AA249" s="43"/>
      <c r="AB249" s="43"/>
      <c r="AC249" s="43"/>
      <c r="AD249" s="43"/>
      <c r="AE249" s="43"/>
      <c r="AF249" s="57">
        <v>0.25</v>
      </c>
      <c r="AG249" s="43"/>
      <c r="AH249" s="31">
        <f t="shared" si="14"/>
        <v>1</v>
      </c>
      <c r="AI249" s="64">
        <v>44986</v>
      </c>
      <c r="AJ249" s="64">
        <v>45291</v>
      </c>
      <c r="AK249" s="44" t="s">
        <v>571</v>
      </c>
      <c r="AL249" s="44" t="s">
        <v>55</v>
      </c>
      <c r="AM249" s="25" t="s">
        <v>525</v>
      </c>
      <c r="AN249" s="25" t="s">
        <v>57</v>
      </c>
      <c r="AO249" s="25" t="s">
        <v>57</v>
      </c>
    </row>
    <row r="250" spans="1:41" s="1" customFormat="1" ht="91.5" hidden="1">
      <c r="A250" s="43" t="s">
        <v>40</v>
      </c>
      <c r="B250" s="60" t="s">
        <v>41</v>
      </c>
      <c r="C250" s="76" t="s">
        <v>70</v>
      </c>
      <c r="D250" s="76" t="s">
        <v>70</v>
      </c>
      <c r="E250" s="76" t="s">
        <v>70</v>
      </c>
      <c r="F250" s="44" t="s">
        <v>644</v>
      </c>
      <c r="G250" s="43" t="s">
        <v>568</v>
      </c>
      <c r="H250" s="31">
        <v>0.05</v>
      </c>
      <c r="I250" s="243">
        <f>+H250+H251+H252+H253+H254+H255+H256+H257+H258+H259+H260+H261+H262+H263+H264+H265+H266+H267</f>
        <v>1.0000000000000004</v>
      </c>
      <c r="J250" s="31"/>
      <c r="K250" s="31"/>
      <c r="L250" s="31">
        <v>0.2</v>
      </c>
      <c r="M250" s="31"/>
      <c r="N250" s="31">
        <v>0.3</v>
      </c>
      <c r="O250" s="31"/>
      <c r="P250" s="31">
        <v>0.3</v>
      </c>
      <c r="Q250" s="31"/>
      <c r="R250" s="31">
        <v>0.2</v>
      </c>
      <c r="S250" s="31"/>
      <c r="T250" s="31"/>
      <c r="U250" s="31"/>
      <c r="V250" s="31"/>
      <c r="W250" s="31"/>
      <c r="X250" s="31"/>
      <c r="Y250" s="31"/>
      <c r="Z250" s="31"/>
      <c r="AA250" s="31"/>
      <c r="AB250" s="31"/>
      <c r="AC250" s="31"/>
      <c r="AD250" s="31"/>
      <c r="AE250" s="31"/>
      <c r="AF250" s="31"/>
      <c r="AG250" s="31"/>
      <c r="AH250" s="31">
        <f t="shared" si="14"/>
        <v>1</v>
      </c>
      <c r="AI250" s="64">
        <v>44958</v>
      </c>
      <c r="AJ250" s="62">
        <v>45077</v>
      </c>
      <c r="AK250" s="44" t="s">
        <v>569</v>
      </c>
      <c r="AL250" s="44" t="s">
        <v>45</v>
      </c>
      <c r="AM250" s="43" t="s">
        <v>549</v>
      </c>
      <c r="AN250" s="25" t="s">
        <v>47</v>
      </c>
      <c r="AO250" s="25" t="s">
        <v>57</v>
      </c>
    </row>
    <row r="251" spans="1:41" s="28" customFormat="1" ht="105" hidden="1" customHeight="1">
      <c r="A251" s="43" t="s">
        <v>40</v>
      </c>
      <c r="B251" s="60" t="s">
        <v>41</v>
      </c>
      <c r="C251" s="76" t="s">
        <v>70</v>
      </c>
      <c r="D251" s="76" t="s">
        <v>70</v>
      </c>
      <c r="E251" s="76" t="s">
        <v>70</v>
      </c>
      <c r="F251" s="44" t="s">
        <v>644</v>
      </c>
      <c r="G251" s="43" t="s">
        <v>585</v>
      </c>
      <c r="H251" s="31">
        <v>0.05</v>
      </c>
      <c r="I251" s="244"/>
      <c r="J251" s="60"/>
      <c r="K251" s="60"/>
      <c r="L251" s="60"/>
      <c r="M251" s="60"/>
      <c r="N251" s="63">
        <v>0.33</v>
      </c>
      <c r="O251" s="60"/>
      <c r="P251" s="63">
        <v>0.33</v>
      </c>
      <c r="Q251" s="60"/>
      <c r="R251" s="63">
        <v>0.34</v>
      </c>
      <c r="S251" s="60"/>
      <c r="T251" s="60"/>
      <c r="U251" s="60"/>
      <c r="V251" s="60"/>
      <c r="W251" s="60"/>
      <c r="X251" s="60"/>
      <c r="Y251" s="60"/>
      <c r="Z251" s="60"/>
      <c r="AA251" s="60"/>
      <c r="AB251" s="60"/>
      <c r="AC251" s="60"/>
      <c r="AD251" s="60"/>
      <c r="AE251" s="60"/>
      <c r="AF251" s="60"/>
      <c r="AG251" s="60"/>
      <c r="AH251" s="31">
        <f t="shared" si="14"/>
        <v>1</v>
      </c>
      <c r="AI251" s="64">
        <v>44986</v>
      </c>
      <c r="AJ251" s="64">
        <v>45077</v>
      </c>
      <c r="AK251" s="43" t="s">
        <v>586</v>
      </c>
      <c r="AL251" s="43" t="s">
        <v>703</v>
      </c>
      <c r="AM251" s="43" t="s">
        <v>549</v>
      </c>
      <c r="AN251" s="25" t="s">
        <v>47</v>
      </c>
      <c r="AO251" s="25" t="s">
        <v>57</v>
      </c>
    </row>
    <row r="252" spans="1:41" s="28" customFormat="1" ht="93.6" hidden="1" customHeight="1">
      <c r="A252" s="43" t="s">
        <v>40</v>
      </c>
      <c r="B252" s="60" t="s">
        <v>41</v>
      </c>
      <c r="C252" s="76" t="s">
        <v>70</v>
      </c>
      <c r="D252" s="76" t="s">
        <v>70</v>
      </c>
      <c r="E252" s="76" t="s">
        <v>70</v>
      </c>
      <c r="F252" s="44" t="s">
        <v>639</v>
      </c>
      <c r="G252" s="43" t="s">
        <v>587</v>
      </c>
      <c r="H252" s="31">
        <v>0.05</v>
      </c>
      <c r="I252" s="244"/>
      <c r="J252" s="63">
        <v>0.1</v>
      </c>
      <c r="K252" s="60"/>
      <c r="L252" s="63">
        <v>0.1</v>
      </c>
      <c r="M252" s="60"/>
      <c r="N252" s="63">
        <v>0.1</v>
      </c>
      <c r="O252" s="60"/>
      <c r="P252" s="63">
        <v>0.1</v>
      </c>
      <c r="Q252" s="60"/>
      <c r="R252" s="63">
        <v>0.1</v>
      </c>
      <c r="S252" s="60"/>
      <c r="T252" s="63">
        <v>0.1</v>
      </c>
      <c r="U252" s="60"/>
      <c r="V252" s="63">
        <v>0.1</v>
      </c>
      <c r="W252" s="60"/>
      <c r="X252" s="63">
        <v>0.1</v>
      </c>
      <c r="Y252" s="60"/>
      <c r="Z252" s="63">
        <v>0.2</v>
      </c>
      <c r="AA252" s="60"/>
      <c r="AB252" s="60"/>
      <c r="AC252" s="60"/>
      <c r="AD252" s="60"/>
      <c r="AE252" s="60"/>
      <c r="AF252" s="60"/>
      <c r="AG252" s="60"/>
      <c r="AH252" s="31">
        <f t="shared" si="14"/>
        <v>1</v>
      </c>
      <c r="AI252" s="64">
        <v>44927</v>
      </c>
      <c r="AJ252" s="64">
        <v>45199</v>
      </c>
      <c r="AK252" s="43" t="s">
        <v>588</v>
      </c>
      <c r="AL252" s="43" t="s">
        <v>703</v>
      </c>
      <c r="AM252" s="43" t="s">
        <v>549</v>
      </c>
      <c r="AN252" s="25" t="s">
        <v>47</v>
      </c>
      <c r="AO252" s="25" t="s">
        <v>57</v>
      </c>
    </row>
    <row r="253" spans="1:41" s="28" customFormat="1" ht="110.1" hidden="1" customHeight="1">
      <c r="A253" s="43" t="s">
        <v>40</v>
      </c>
      <c r="B253" s="60" t="s">
        <v>41</v>
      </c>
      <c r="C253" s="76" t="s">
        <v>70</v>
      </c>
      <c r="D253" s="76" t="s">
        <v>70</v>
      </c>
      <c r="E253" s="76" t="s">
        <v>70</v>
      </c>
      <c r="F253" s="44" t="s">
        <v>639</v>
      </c>
      <c r="G253" s="43" t="s">
        <v>548</v>
      </c>
      <c r="H253" s="31">
        <v>0.05</v>
      </c>
      <c r="I253" s="244"/>
      <c r="J253" s="60"/>
      <c r="K253" s="60"/>
      <c r="L253" s="60"/>
      <c r="M253" s="60"/>
      <c r="N253" s="60"/>
      <c r="O253" s="60"/>
      <c r="P253" s="63"/>
      <c r="Q253" s="60"/>
      <c r="R253" s="63"/>
      <c r="S253" s="60"/>
      <c r="T253" s="63">
        <v>1</v>
      </c>
      <c r="U253" s="60"/>
      <c r="V253" s="60"/>
      <c r="W253" s="60"/>
      <c r="X253" s="60"/>
      <c r="Y253" s="60"/>
      <c r="Z253" s="60"/>
      <c r="AA253" s="60"/>
      <c r="AB253" s="60"/>
      <c r="AC253" s="60"/>
      <c r="AD253" s="60"/>
      <c r="AE253" s="60"/>
      <c r="AF253" s="60"/>
      <c r="AG253" s="60"/>
      <c r="AH253" s="31">
        <f t="shared" si="14"/>
        <v>1</v>
      </c>
      <c r="AI253" s="64">
        <v>45078</v>
      </c>
      <c r="AJ253" s="64">
        <v>45107</v>
      </c>
      <c r="AK253" s="43" t="s">
        <v>102</v>
      </c>
      <c r="AL253" s="43" t="s">
        <v>703</v>
      </c>
      <c r="AM253" s="43" t="s">
        <v>549</v>
      </c>
      <c r="AN253" s="25" t="s">
        <v>47</v>
      </c>
      <c r="AO253" s="25" t="s">
        <v>57</v>
      </c>
    </row>
    <row r="254" spans="1:41" s="28" customFormat="1" ht="76.5" hidden="1">
      <c r="A254" s="43" t="s">
        <v>40</v>
      </c>
      <c r="B254" s="60" t="s">
        <v>41</v>
      </c>
      <c r="C254" s="76" t="s">
        <v>70</v>
      </c>
      <c r="D254" s="76" t="s">
        <v>70</v>
      </c>
      <c r="E254" s="76" t="s">
        <v>70</v>
      </c>
      <c r="F254" s="44" t="s">
        <v>639</v>
      </c>
      <c r="G254" s="43" t="s">
        <v>550</v>
      </c>
      <c r="H254" s="31">
        <v>0.05</v>
      </c>
      <c r="I254" s="244"/>
      <c r="J254" s="60"/>
      <c r="K254" s="60"/>
      <c r="L254" s="60"/>
      <c r="M254" s="60"/>
      <c r="N254" s="60"/>
      <c r="O254" s="60"/>
      <c r="P254" s="63">
        <v>0.5</v>
      </c>
      <c r="Q254" s="60"/>
      <c r="R254" s="60"/>
      <c r="S254" s="60"/>
      <c r="T254" s="60"/>
      <c r="U254" s="60"/>
      <c r="V254" s="60"/>
      <c r="W254" s="60"/>
      <c r="X254" s="60"/>
      <c r="Y254" s="60"/>
      <c r="Z254" s="63">
        <v>0.5</v>
      </c>
      <c r="AA254" s="60"/>
      <c r="AB254" s="63"/>
      <c r="AC254" s="60"/>
      <c r="AD254" s="60"/>
      <c r="AE254" s="60"/>
      <c r="AF254" s="60"/>
      <c r="AG254" s="60"/>
      <c r="AH254" s="31">
        <f t="shared" si="14"/>
        <v>1</v>
      </c>
      <c r="AI254" s="64">
        <v>45017</v>
      </c>
      <c r="AJ254" s="64">
        <v>45199</v>
      </c>
      <c r="AK254" s="43" t="s">
        <v>551</v>
      </c>
      <c r="AL254" s="43" t="s">
        <v>703</v>
      </c>
      <c r="AM254" s="43" t="s">
        <v>549</v>
      </c>
      <c r="AN254" s="25" t="s">
        <v>47</v>
      </c>
      <c r="AO254" s="25" t="s">
        <v>57</v>
      </c>
    </row>
    <row r="255" spans="1:41" s="28" customFormat="1" ht="76.5" hidden="1">
      <c r="A255" s="43" t="s">
        <v>40</v>
      </c>
      <c r="B255" s="60" t="s">
        <v>41</v>
      </c>
      <c r="C255" s="76" t="s">
        <v>70</v>
      </c>
      <c r="D255" s="76" t="s">
        <v>70</v>
      </c>
      <c r="E255" s="76" t="s">
        <v>70</v>
      </c>
      <c r="F255" s="44" t="s">
        <v>639</v>
      </c>
      <c r="G255" s="43" t="s">
        <v>552</v>
      </c>
      <c r="H255" s="31">
        <v>0.05</v>
      </c>
      <c r="I255" s="244"/>
      <c r="J255" s="60"/>
      <c r="K255" s="60"/>
      <c r="L255" s="60"/>
      <c r="M255" s="60"/>
      <c r="N255" s="63">
        <v>0.25</v>
      </c>
      <c r="O255" s="60"/>
      <c r="P255" s="60"/>
      <c r="Q255" s="60"/>
      <c r="R255" s="60"/>
      <c r="S255" s="60"/>
      <c r="T255" s="63">
        <v>0.25</v>
      </c>
      <c r="U255" s="60"/>
      <c r="V255" s="60"/>
      <c r="W255" s="60"/>
      <c r="X255" s="60"/>
      <c r="Y255" s="60"/>
      <c r="Z255" s="63">
        <v>0.25</v>
      </c>
      <c r="AA255" s="60"/>
      <c r="AB255" s="60"/>
      <c r="AC255" s="60"/>
      <c r="AD255" s="60"/>
      <c r="AE255" s="60"/>
      <c r="AF255" s="63">
        <v>0.25</v>
      </c>
      <c r="AG255" s="60"/>
      <c r="AH255" s="31">
        <f t="shared" si="14"/>
        <v>1</v>
      </c>
      <c r="AI255" s="64">
        <v>44986</v>
      </c>
      <c r="AJ255" s="64">
        <v>45291</v>
      </c>
      <c r="AK255" s="43" t="s">
        <v>553</v>
      </c>
      <c r="AL255" s="43" t="s">
        <v>703</v>
      </c>
      <c r="AM255" s="43" t="s">
        <v>549</v>
      </c>
      <c r="AN255" s="25" t="s">
        <v>47</v>
      </c>
      <c r="AO255" s="25" t="s">
        <v>57</v>
      </c>
    </row>
    <row r="256" spans="1:41" s="28" customFormat="1" ht="88.5" hidden="1" customHeight="1">
      <c r="A256" s="43" t="s">
        <v>40</v>
      </c>
      <c r="B256" s="60" t="s">
        <v>41</v>
      </c>
      <c r="C256" s="50" t="s">
        <v>70</v>
      </c>
      <c r="D256" s="50" t="s">
        <v>70</v>
      </c>
      <c r="E256" s="50" t="s">
        <v>70</v>
      </c>
      <c r="F256" s="44" t="s">
        <v>639</v>
      </c>
      <c r="G256" s="43" t="s">
        <v>622</v>
      </c>
      <c r="H256" s="31">
        <v>0.1</v>
      </c>
      <c r="I256" s="244"/>
      <c r="J256" s="43"/>
      <c r="K256" s="43"/>
      <c r="L256" s="43"/>
      <c r="M256" s="43"/>
      <c r="N256" s="43"/>
      <c r="O256" s="43"/>
      <c r="P256" s="43"/>
      <c r="Q256" s="43"/>
      <c r="R256" s="57">
        <v>0.2</v>
      </c>
      <c r="S256" s="43"/>
      <c r="T256" s="57">
        <v>0.2</v>
      </c>
      <c r="U256" s="43"/>
      <c r="V256" s="57">
        <v>0.2</v>
      </c>
      <c r="W256" s="43"/>
      <c r="X256" s="57">
        <v>0.2</v>
      </c>
      <c r="Y256" s="43"/>
      <c r="Z256" s="57">
        <v>0.2</v>
      </c>
      <c r="AA256" s="43"/>
      <c r="AB256" s="43"/>
      <c r="AC256" s="43"/>
      <c r="AD256" s="43"/>
      <c r="AE256" s="43"/>
      <c r="AF256" s="43"/>
      <c r="AG256" s="43"/>
      <c r="AH256" s="26">
        <f t="shared" si="14"/>
        <v>1</v>
      </c>
      <c r="AI256" s="49">
        <v>45047</v>
      </c>
      <c r="AJ256" s="49">
        <v>45199</v>
      </c>
      <c r="AK256" s="43" t="s">
        <v>623</v>
      </c>
      <c r="AL256" s="43" t="s">
        <v>703</v>
      </c>
      <c r="AM256" s="43" t="s">
        <v>549</v>
      </c>
      <c r="AN256" s="25" t="s">
        <v>47</v>
      </c>
      <c r="AO256" s="25" t="s">
        <v>57</v>
      </c>
    </row>
    <row r="257" spans="1:116" s="1" customFormat="1" ht="76.5" hidden="1">
      <c r="A257" s="43" t="s">
        <v>40</v>
      </c>
      <c r="B257" s="60" t="s">
        <v>41</v>
      </c>
      <c r="C257" s="47" t="s">
        <v>70</v>
      </c>
      <c r="D257" s="47" t="s">
        <v>70</v>
      </c>
      <c r="E257" s="47" t="s">
        <v>70</v>
      </c>
      <c r="F257" s="44" t="s">
        <v>639</v>
      </c>
      <c r="G257" s="47" t="s">
        <v>632</v>
      </c>
      <c r="H257" s="31">
        <v>0.1</v>
      </c>
      <c r="I257" s="244"/>
      <c r="J257" s="47" t="s">
        <v>127</v>
      </c>
      <c r="K257" s="47" t="s">
        <v>127</v>
      </c>
      <c r="L257" s="58">
        <v>0.2</v>
      </c>
      <c r="M257" s="47" t="s">
        <v>127</v>
      </c>
      <c r="N257" s="58">
        <v>0.2</v>
      </c>
      <c r="O257" s="47" t="s">
        <v>127</v>
      </c>
      <c r="P257" s="58">
        <v>0.2</v>
      </c>
      <c r="Q257" s="47" t="s">
        <v>127</v>
      </c>
      <c r="R257" s="58">
        <v>0.2</v>
      </c>
      <c r="S257" s="47" t="s">
        <v>127</v>
      </c>
      <c r="T257" s="58">
        <v>0.2</v>
      </c>
      <c r="U257" s="47" t="s">
        <v>127</v>
      </c>
      <c r="V257" s="47" t="s">
        <v>127</v>
      </c>
      <c r="W257" s="47" t="s">
        <v>127</v>
      </c>
      <c r="X257" s="47" t="s">
        <v>127</v>
      </c>
      <c r="Y257" s="47" t="s">
        <v>127</v>
      </c>
      <c r="Z257" s="47" t="s">
        <v>127</v>
      </c>
      <c r="AA257" s="47" t="s">
        <v>127</v>
      </c>
      <c r="AB257" s="47" t="s">
        <v>127</v>
      </c>
      <c r="AC257" s="47" t="s">
        <v>127</v>
      </c>
      <c r="AD257" s="47" t="s">
        <v>127</v>
      </c>
      <c r="AE257" s="47" t="s">
        <v>127</v>
      </c>
      <c r="AF257" s="47" t="s">
        <v>127</v>
      </c>
      <c r="AG257" s="47" t="s">
        <v>127</v>
      </c>
      <c r="AH257" s="58">
        <v>1</v>
      </c>
      <c r="AI257" s="59">
        <v>44958</v>
      </c>
      <c r="AJ257" s="59">
        <v>45107</v>
      </c>
      <c r="AK257" s="47" t="s">
        <v>633</v>
      </c>
      <c r="AL257" s="43" t="s">
        <v>703</v>
      </c>
      <c r="AM257" s="43" t="s">
        <v>549</v>
      </c>
      <c r="AN257" s="47" t="s">
        <v>47</v>
      </c>
      <c r="AO257" s="47" t="s">
        <v>57</v>
      </c>
    </row>
    <row r="258" spans="1:116" s="28" customFormat="1" ht="103.5" hidden="1" customHeight="1">
      <c r="A258" s="43" t="s">
        <v>40</v>
      </c>
      <c r="B258" s="60" t="s">
        <v>41</v>
      </c>
      <c r="C258" s="76" t="s">
        <v>70</v>
      </c>
      <c r="D258" s="76" t="s">
        <v>70</v>
      </c>
      <c r="E258" s="76" t="s">
        <v>70</v>
      </c>
      <c r="F258" s="44" t="s">
        <v>650</v>
      </c>
      <c r="G258" s="43" t="s">
        <v>591</v>
      </c>
      <c r="H258" s="33">
        <v>0.04</v>
      </c>
      <c r="I258" s="244"/>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5">+J258+L258+N258+P258+R258+T258+V258+X258+Z258+AB258+AD258+AF258</f>
        <v>1</v>
      </c>
      <c r="AI258" s="64">
        <v>44986</v>
      </c>
      <c r="AJ258" s="64">
        <v>45169</v>
      </c>
      <c r="AK258" s="44" t="s">
        <v>592</v>
      </c>
      <c r="AL258" s="43" t="s">
        <v>703</v>
      </c>
      <c r="AM258" s="43" t="s">
        <v>549</v>
      </c>
      <c r="AN258" s="25" t="s">
        <v>47</v>
      </c>
      <c r="AO258" s="25" t="s">
        <v>57</v>
      </c>
    </row>
    <row r="259" spans="1:116" s="1" customFormat="1" ht="88.5" hidden="1" customHeight="1">
      <c r="A259" s="43" t="s">
        <v>40</v>
      </c>
      <c r="B259" s="60" t="s">
        <v>41</v>
      </c>
      <c r="C259" s="76" t="s">
        <v>70</v>
      </c>
      <c r="D259" s="76" t="s">
        <v>70</v>
      </c>
      <c r="E259" s="76" t="s">
        <v>70</v>
      </c>
      <c r="F259" s="44" t="s">
        <v>650</v>
      </c>
      <c r="G259" s="43" t="s">
        <v>668</v>
      </c>
      <c r="H259" s="33">
        <v>0.04</v>
      </c>
      <c r="I259" s="244"/>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5"/>
        <v>1</v>
      </c>
      <c r="AI259" s="64">
        <v>44958</v>
      </c>
      <c r="AJ259" s="62">
        <v>45260</v>
      </c>
      <c r="AK259" s="44" t="s">
        <v>575</v>
      </c>
      <c r="AL259" s="44" t="s">
        <v>45</v>
      </c>
      <c r="AM259" s="43" t="s">
        <v>549</v>
      </c>
      <c r="AN259" s="25" t="s">
        <v>47</v>
      </c>
      <c r="AO259" s="25" t="s">
        <v>57</v>
      </c>
    </row>
    <row r="260" spans="1:116" s="1" customFormat="1" ht="98.25" hidden="1" customHeight="1">
      <c r="A260" s="43" t="s">
        <v>40</v>
      </c>
      <c r="B260" s="60" t="s">
        <v>41</v>
      </c>
      <c r="C260" s="76" t="s">
        <v>70</v>
      </c>
      <c r="D260" s="76" t="s">
        <v>70</v>
      </c>
      <c r="E260" s="76" t="s">
        <v>70</v>
      </c>
      <c r="F260" s="44" t="s">
        <v>650</v>
      </c>
      <c r="G260" s="43" t="s">
        <v>595</v>
      </c>
      <c r="H260" s="33">
        <v>0.04</v>
      </c>
      <c r="I260" s="244"/>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5"/>
        <v>0.99999000000000005</v>
      </c>
      <c r="AI260" s="64">
        <v>44986</v>
      </c>
      <c r="AJ260" s="62">
        <v>45260</v>
      </c>
      <c r="AK260" s="44" t="s">
        <v>575</v>
      </c>
      <c r="AL260" s="44" t="s">
        <v>55</v>
      </c>
      <c r="AM260" s="25" t="s">
        <v>745</v>
      </c>
      <c r="AN260" s="25" t="s">
        <v>56</v>
      </c>
      <c r="AO260" s="25" t="s">
        <v>57</v>
      </c>
    </row>
    <row r="261" spans="1:116" s="28" customFormat="1" ht="94.5" hidden="1" customHeight="1">
      <c r="A261" s="43" t="s">
        <v>40</v>
      </c>
      <c r="B261" s="60" t="s">
        <v>41</v>
      </c>
      <c r="C261" s="76" t="s">
        <v>70</v>
      </c>
      <c r="D261" s="76" t="s">
        <v>70</v>
      </c>
      <c r="E261" s="76" t="s">
        <v>70</v>
      </c>
      <c r="F261" s="44" t="s">
        <v>640</v>
      </c>
      <c r="G261" s="43" t="s">
        <v>554</v>
      </c>
      <c r="H261" s="31">
        <v>0.05</v>
      </c>
      <c r="I261" s="244"/>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5"/>
        <v>1</v>
      </c>
      <c r="AI261" s="64">
        <v>45047</v>
      </c>
      <c r="AJ261" s="64">
        <v>45230</v>
      </c>
      <c r="AK261" s="43" t="s">
        <v>551</v>
      </c>
      <c r="AL261" s="43" t="s">
        <v>703</v>
      </c>
      <c r="AM261" s="43" t="s">
        <v>549</v>
      </c>
      <c r="AN261" s="25" t="s">
        <v>47</v>
      </c>
      <c r="AO261" s="25" t="s">
        <v>57</v>
      </c>
    </row>
    <row r="262" spans="1:116" s="28" customFormat="1" ht="91.5" hidden="1" customHeight="1">
      <c r="A262" s="43" t="s">
        <v>40</v>
      </c>
      <c r="B262" s="60" t="s">
        <v>41</v>
      </c>
      <c r="C262" s="76" t="s">
        <v>70</v>
      </c>
      <c r="D262" s="76" t="s">
        <v>70</v>
      </c>
      <c r="E262" s="76" t="s">
        <v>70</v>
      </c>
      <c r="F262" s="44" t="s">
        <v>640</v>
      </c>
      <c r="G262" s="43" t="s">
        <v>555</v>
      </c>
      <c r="H262" s="31">
        <v>0.05</v>
      </c>
      <c r="I262" s="244"/>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5"/>
        <v>1</v>
      </c>
      <c r="AI262" s="64">
        <v>44958</v>
      </c>
      <c r="AJ262" s="64">
        <v>45016</v>
      </c>
      <c r="AK262" s="43" t="s">
        <v>556</v>
      </c>
      <c r="AL262" s="43" t="s">
        <v>703</v>
      </c>
      <c r="AM262" s="43" t="s">
        <v>549</v>
      </c>
      <c r="AN262" s="25" t="s">
        <v>47</v>
      </c>
      <c r="AO262" s="25" t="s">
        <v>57</v>
      </c>
    </row>
    <row r="263" spans="1:116" s="28" customFormat="1" ht="108" hidden="1" customHeight="1">
      <c r="A263" s="43" t="s">
        <v>40</v>
      </c>
      <c r="B263" s="60" t="s">
        <v>41</v>
      </c>
      <c r="C263" s="76" t="s">
        <v>70</v>
      </c>
      <c r="D263" s="76" t="s">
        <v>70</v>
      </c>
      <c r="E263" s="76" t="s">
        <v>70</v>
      </c>
      <c r="F263" s="44" t="s">
        <v>640</v>
      </c>
      <c r="G263" s="43" t="s">
        <v>557</v>
      </c>
      <c r="H263" s="31">
        <v>0.05</v>
      </c>
      <c r="I263" s="244"/>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5"/>
        <v>1</v>
      </c>
      <c r="AI263" s="64">
        <v>45017</v>
      </c>
      <c r="AJ263" s="64">
        <v>45291</v>
      </c>
      <c r="AK263" s="43" t="s">
        <v>558</v>
      </c>
      <c r="AL263" s="43" t="s">
        <v>703</v>
      </c>
      <c r="AM263" s="43" t="s">
        <v>535</v>
      </c>
      <c r="AN263" s="25" t="s">
        <v>536</v>
      </c>
      <c r="AO263" s="25" t="s">
        <v>57</v>
      </c>
    </row>
    <row r="264" spans="1:116" ht="96.75" hidden="1" customHeight="1">
      <c r="A264" s="43" t="s">
        <v>40</v>
      </c>
      <c r="B264" s="60" t="s">
        <v>41</v>
      </c>
      <c r="C264" s="76" t="s">
        <v>70</v>
      </c>
      <c r="D264" s="76" t="s">
        <v>70</v>
      </c>
      <c r="E264" s="76" t="s">
        <v>70</v>
      </c>
      <c r="F264" s="44" t="s">
        <v>647</v>
      </c>
      <c r="G264" s="43" t="s">
        <v>669</v>
      </c>
      <c r="H264" s="31">
        <v>0.03</v>
      </c>
      <c r="I264" s="244"/>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5"/>
        <v>0.99990000000000001</v>
      </c>
      <c r="AI264" s="64">
        <v>45017</v>
      </c>
      <c r="AJ264" s="62">
        <v>45260</v>
      </c>
      <c r="AK264" s="44" t="s">
        <v>580</v>
      </c>
      <c r="AL264" s="44" t="s">
        <v>45</v>
      </c>
      <c r="AM264" s="43" t="s">
        <v>549</v>
      </c>
      <c r="AN264" s="25" t="s">
        <v>47</v>
      </c>
      <c r="AO264" s="25" t="s">
        <v>57</v>
      </c>
    </row>
    <row r="265" spans="1:116" ht="102.75" hidden="1" customHeight="1">
      <c r="A265" s="43" t="s">
        <v>40</v>
      </c>
      <c r="B265" s="60" t="s">
        <v>41</v>
      </c>
      <c r="C265" s="76" t="s">
        <v>70</v>
      </c>
      <c r="D265" s="76" t="s">
        <v>70</v>
      </c>
      <c r="E265" s="76" t="s">
        <v>70</v>
      </c>
      <c r="F265" s="44" t="s">
        <v>647</v>
      </c>
      <c r="G265" s="43" t="s">
        <v>581</v>
      </c>
      <c r="H265" s="31">
        <v>0.05</v>
      </c>
      <c r="I265" s="244"/>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5"/>
        <v>1</v>
      </c>
      <c r="AI265" s="64">
        <v>44986</v>
      </c>
      <c r="AJ265" s="62">
        <v>45291</v>
      </c>
      <c r="AK265" s="44" t="s">
        <v>582</v>
      </c>
      <c r="AL265" s="44" t="s">
        <v>45</v>
      </c>
      <c r="AM265" s="43" t="s">
        <v>549</v>
      </c>
      <c r="AN265" s="25" t="s">
        <v>47</v>
      </c>
      <c r="AO265" s="25" t="s">
        <v>57</v>
      </c>
    </row>
    <row r="266" spans="1:116" s="28" customFormat="1" ht="101.25" hidden="1" customHeight="1">
      <c r="A266" s="43" t="s">
        <v>40</v>
      </c>
      <c r="B266" s="60" t="s">
        <v>41</v>
      </c>
      <c r="C266" s="76" t="s">
        <v>70</v>
      </c>
      <c r="D266" s="76" t="s">
        <v>70</v>
      </c>
      <c r="E266" s="76" t="s">
        <v>70</v>
      </c>
      <c r="F266" s="44" t="s">
        <v>647</v>
      </c>
      <c r="G266" s="43" t="s">
        <v>583</v>
      </c>
      <c r="H266" s="33">
        <v>0.05</v>
      </c>
      <c r="I266" s="244"/>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row>
    <row r="267" spans="1:116" ht="115.5" hidden="1" customHeight="1">
      <c r="A267" s="43" t="s">
        <v>40</v>
      </c>
      <c r="B267" s="60" t="s">
        <v>203</v>
      </c>
      <c r="C267" s="76" t="s">
        <v>70</v>
      </c>
      <c r="D267" s="60" t="s">
        <v>70</v>
      </c>
      <c r="E267" s="60" t="s">
        <v>70</v>
      </c>
      <c r="F267" s="44" t="s">
        <v>760</v>
      </c>
      <c r="G267" s="43" t="s">
        <v>539</v>
      </c>
      <c r="H267" s="33">
        <v>0.1</v>
      </c>
      <c r="I267" s="245"/>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6">J267+L267+N267+P267+R267+T267+V267+X267+Z267+AB267+AD267+AF267</f>
        <v>1</v>
      </c>
      <c r="AI267" s="64">
        <v>45017</v>
      </c>
      <c r="AJ267" s="64">
        <v>45230</v>
      </c>
      <c r="AK267" s="43" t="s">
        <v>540</v>
      </c>
      <c r="AL267" s="43" t="s">
        <v>541</v>
      </c>
      <c r="AM267" s="43" t="s">
        <v>199</v>
      </c>
      <c r="AN267" s="43" t="s">
        <v>200</v>
      </c>
      <c r="AO267" s="43" t="s">
        <v>200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93.75" hidden="1" customHeight="1">
      <c r="A268" s="43" t="s">
        <v>40</v>
      </c>
      <c r="B268" s="60" t="s">
        <v>41</v>
      </c>
      <c r="C268" s="76" t="s">
        <v>70</v>
      </c>
      <c r="D268" s="76" t="s">
        <v>70</v>
      </c>
      <c r="E268" s="76" t="s">
        <v>70</v>
      </c>
      <c r="F268" s="45" t="s">
        <v>648</v>
      </c>
      <c r="G268" s="43" t="s">
        <v>680</v>
      </c>
      <c r="H268" s="33">
        <v>0.5</v>
      </c>
      <c r="I268" s="261">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7">+J268+L268+N268+P268+R268+T268+V268+X268+Z268+AB268+AD268+AF268</f>
        <v>1</v>
      </c>
      <c r="AI268" s="64">
        <v>44928</v>
      </c>
      <c r="AJ268" s="62">
        <v>44957</v>
      </c>
      <c r="AK268" s="44" t="s">
        <v>729</v>
      </c>
      <c r="AL268" s="44" t="s">
        <v>429</v>
      </c>
      <c r="AM268" s="44" t="s">
        <v>525</v>
      </c>
      <c r="AN268" s="25" t="s">
        <v>430</v>
      </c>
      <c r="AO268" s="25" t="s">
        <v>57</v>
      </c>
    </row>
    <row r="269" spans="1:116" ht="90.75" hidden="1" customHeight="1">
      <c r="A269" s="43" t="s">
        <v>40</v>
      </c>
      <c r="B269" s="60" t="s">
        <v>41</v>
      </c>
      <c r="C269" s="76" t="s">
        <v>70</v>
      </c>
      <c r="D269" s="76" t="s">
        <v>70</v>
      </c>
      <c r="E269" s="76" t="s">
        <v>70</v>
      </c>
      <c r="F269" s="45" t="s">
        <v>676</v>
      </c>
      <c r="G269" s="43" t="s">
        <v>677</v>
      </c>
      <c r="H269" s="33">
        <v>0.5</v>
      </c>
      <c r="I269" s="262"/>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row>
    <row r="270" spans="1:116" ht="105" hidden="1">
      <c r="A270" s="43" t="s">
        <v>40</v>
      </c>
      <c r="B270" s="60" t="s">
        <v>203</v>
      </c>
      <c r="C270" s="50" t="s">
        <v>70</v>
      </c>
      <c r="D270" s="43" t="s">
        <v>70</v>
      </c>
      <c r="E270" s="43" t="s">
        <v>70</v>
      </c>
      <c r="F270" s="44" t="s">
        <v>653</v>
      </c>
      <c r="G270" s="50" t="s">
        <v>624</v>
      </c>
      <c r="H270" s="33">
        <v>0.3</v>
      </c>
      <c r="I270" s="250">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18">J270+L270+N270+P270+R270+T270+V270+X270+Z270+AB270+AD270+AF270</f>
        <v>1</v>
      </c>
      <c r="AI270" s="62">
        <v>45078</v>
      </c>
      <c r="AJ270" s="64">
        <v>45230</v>
      </c>
      <c r="AK270" s="50" t="s">
        <v>625</v>
      </c>
      <c r="AL270" s="43" t="s">
        <v>698</v>
      </c>
      <c r="AM270" s="43" t="s">
        <v>705</v>
      </c>
      <c r="AN270" s="43" t="s">
        <v>46</v>
      </c>
      <c r="AO270" s="25" t="s">
        <v>47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c r="A271" s="43" t="s">
        <v>40</v>
      </c>
      <c r="B271" s="60" t="s">
        <v>203</v>
      </c>
      <c r="C271" s="76" t="s">
        <v>70</v>
      </c>
      <c r="D271" s="60" t="s">
        <v>70</v>
      </c>
      <c r="E271" s="60" t="s">
        <v>70</v>
      </c>
      <c r="F271" s="44" t="s">
        <v>653</v>
      </c>
      <c r="G271" s="43" t="s">
        <v>607</v>
      </c>
      <c r="H271" s="33">
        <v>0.05</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c r="A272" s="43" t="s">
        <v>40</v>
      </c>
      <c r="B272" s="60" t="s">
        <v>203</v>
      </c>
      <c r="C272" s="76" t="s">
        <v>70</v>
      </c>
      <c r="D272" s="60" t="s">
        <v>70</v>
      </c>
      <c r="E272" s="60" t="s">
        <v>70</v>
      </c>
      <c r="F272" s="44" t="s">
        <v>653</v>
      </c>
      <c r="G272" s="43" t="s">
        <v>610</v>
      </c>
      <c r="H272" s="33">
        <v>0.05</v>
      </c>
      <c r="I272" s="251"/>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19">J272+L272+N272+P272+R272+T272+V272+X272+Z272+AB272+AD272+AF272</f>
        <v>0.99999999999999978</v>
      </c>
      <c r="AI272" s="64">
        <v>44939</v>
      </c>
      <c r="AJ272" s="64">
        <v>45290</v>
      </c>
      <c r="AK272" s="43" t="s">
        <v>608</v>
      </c>
      <c r="AL272" s="43" t="s">
        <v>287</v>
      </c>
      <c r="AM272" s="43" t="s">
        <v>708</v>
      </c>
      <c r="AN272" s="43" t="s">
        <v>708</v>
      </c>
      <c r="AO272" s="43"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43" t="s">
        <v>40</v>
      </c>
      <c r="B273" s="60" t="s">
        <v>203</v>
      </c>
      <c r="C273" s="76" t="s">
        <v>70</v>
      </c>
      <c r="D273" s="60" t="s">
        <v>70</v>
      </c>
      <c r="E273" s="60" t="s">
        <v>70</v>
      </c>
      <c r="F273" s="44" t="s">
        <v>653</v>
      </c>
      <c r="G273" s="43" t="s">
        <v>611</v>
      </c>
      <c r="H273" s="33">
        <v>0.05</v>
      </c>
      <c r="I273" s="251"/>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9"/>
        <v>0.99999999999999978</v>
      </c>
      <c r="AI273" s="64">
        <v>44939</v>
      </c>
      <c r="AJ273" s="64">
        <v>45290</v>
      </c>
      <c r="AK273" s="43" t="s">
        <v>608</v>
      </c>
      <c r="AL273" s="43" t="s">
        <v>429</v>
      </c>
      <c r="AM273" s="43" t="s">
        <v>612</v>
      </c>
      <c r="AN273" s="44" t="s">
        <v>711</v>
      </c>
      <c r="AO273" s="43" t="s">
        <v>430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65" hidden="1">
      <c r="A274" s="43" t="s">
        <v>40</v>
      </c>
      <c r="B274" s="60" t="s">
        <v>203</v>
      </c>
      <c r="C274" s="76" t="s">
        <v>70</v>
      </c>
      <c r="D274" s="60" t="s">
        <v>70</v>
      </c>
      <c r="E274" s="60" t="s">
        <v>70</v>
      </c>
      <c r="F274" s="44" t="s">
        <v>653</v>
      </c>
      <c r="G274" s="43" t="s">
        <v>613</v>
      </c>
      <c r="H274" s="33">
        <v>0.02</v>
      </c>
      <c r="I274" s="251"/>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9"/>
        <v>0.99999999999999978</v>
      </c>
      <c r="AI274" s="64">
        <v>44939</v>
      </c>
      <c r="AJ274" s="64">
        <v>45290</v>
      </c>
      <c r="AK274" s="43" t="s">
        <v>608</v>
      </c>
      <c r="AL274" s="50" t="s">
        <v>351</v>
      </c>
      <c r="AM274" s="50" t="s">
        <v>753</v>
      </c>
      <c r="AN274" s="43" t="s">
        <v>614</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80" hidden="1">
      <c r="A275" s="43" t="s">
        <v>40</v>
      </c>
      <c r="B275" s="60" t="s">
        <v>203</v>
      </c>
      <c r="C275" s="76" t="s">
        <v>70</v>
      </c>
      <c r="D275" s="60" t="s">
        <v>70</v>
      </c>
      <c r="E275" s="60" t="s">
        <v>70</v>
      </c>
      <c r="F275" s="44" t="s">
        <v>653</v>
      </c>
      <c r="G275" s="43" t="s">
        <v>615</v>
      </c>
      <c r="H275" s="33">
        <v>0.02</v>
      </c>
      <c r="I275" s="251"/>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9"/>
        <v>0.99999999999999978</v>
      </c>
      <c r="AI275" s="64">
        <v>44939</v>
      </c>
      <c r="AJ275" s="64">
        <v>45290</v>
      </c>
      <c r="AK275" s="43" t="s">
        <v>608</v>
      </c>
      <c r="AL275" s="43" t="s">
        <v>381</v>
      </c>
      <c r="AM275" s="50" t="s">
        <v>382</v>
      </c>
      <c r="AN275" s="43" t="s">
        <v>713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34.1" hidden="1" customHeight="1">
      <c r="A276" s="43" t="s">
        <v>40</v>
      </c>
      <c r="B276" s="60" t="s">
        <v>203</v>
      </c>
      <c r="C276" s="76" t="s">
        <v>70</v>
      </c>
      <c r="D276" s="60" t="s">
        <v>70</v>
      </c>
      <c r="E276" s="60" t="s">
        <v>70</v>
      </c>
      <c r="F276" s="44" t="s">
        <v>653</v>
      </c>
      <c r="G276" s="43" t="s">
        <v>616</v>
      </c>
      <c r="H276" s="33">
        <v>0.05</v>
      </c>
      <c r="I276" s="251"/>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19"/>
        <v>0.99999999999999978</v>
      </c>
      <c r="AI276" s="64">
        <v>44939</v>
      </c>
      <c r="AJ276" s="64">
        <v>45290</v>
      </c>
      <c r="AK276" s="43" t="s">
        <v>608</v>
      </c>
      <c r="AL276" s="43" t="s">
        <v>402</v>
      </c>
      <c r="AM276" s="43" t="s">
        <v>709</v>
      </c>
      <c r="AN276" s="25" t="s">
        <v>403</v>
      </c>
      <c r="AO276" s="43" t="s">
        <v>160</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65" hidden="1">
      <c r="A277" s="43" t="s">
        <v>40</v>
      </c>
      <c r="B277" s="60" t="s">
        <v>203</v>
      </c>
      <c r="C277" s="76" t="s">
        <v>70</v>
      </c>
      <c r="D277" s="60" t="s">
        <v>70</v>
      </c>
      <c r="E277" s="60" t="s">
        <v>70</v>
      </c>
      <c r="F277" s="44" t="s">
        <v>653</v>
      </c>
      <c r="G277" s="43" t="s">
        <v>617</v>
      </c>
      <c r="H277" s="33">
        <v>0.02</v>
      </c>
      <c r="I277" s="251"/>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19"/>
        <v>0.99999999999999978</v>
      </c>
      <c r="AI277" s="64">
        <v>44939</v>
      </c>
      <c r="AJ277" s="64">
        <v>45290</v>
      </c>
      <c r="AK277" s="43" t="s">
        <v>608</v>
      </c>
      <c r="AL277" s="43" t="s">
        <v>618</v>
      </c>
      <c r="AM277" s="43" t="s">
        <v>207</v>
      </c>
      <c r="AN277" s="25" t="s">
        <v>712</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6" hidden="1" customHeight="1">
      <c r="A278" s="43" t="s">
        <v>40</v>
      </c>
      <c r="B278" s="60" t="s">
        <v>203</v>
      </c>
      <c r="C278" s="76" t="s">
        <v>70</v>
      </c>
      <c r="D278" s="60" t="s">
        <v>70</v>
      </c>
      <c r="E278" s="60" t="s">
        <v>70</v>
      </c>
      <c r="F278" s="44" t="s">
        <v>653</v>
      </c>
      <c r="G278" s="43" t="s">
        <v>619</v>
      </c>
      <c r="H278" s="33">
        <v>0.02</v>
      </c>
      <c r="I278" s="251"/>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19"/>
        <v>0.99999999999999978</v>
      </c>
      <c r="AI278" s="64">
        <v>44939</v>
      </c>
      <c r="AJ278" s="64">
        <v>45290</v>
      </c>
      <c r="AK278" s="43" t="s">
        <v>608</v>
      </c>
      <c r="AL278" s="43" t="s">
        <v>239</v>
      </c>
      <c r="AM278" s="44" t="s">
        <v>240</v>
      </c>
      <c r="AN278" s="43" t="s">
        <v>241</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65" hidden="1">
      <c r="A279" s="43" t="s">
        <v>40</v>
      </c>
      <c r="B279" s="60" t="s">
        <v>203</v>
      </c>
      <c r="C279" s="76" t="s">
        <v>70</v>
      </c>
      <c r="D279" s="60" t="s">
        <v>70</v>
      </c>
      <c r="E279" s="60" t="s">
        <v>70</v>
      </c>
      <c r="F279" s="44" t="s">
        <v>653</v>
      </c>
      <c r="G279" s="43" t="s">
        <v>620</v>
      </c>
      <c r="H279" s="33">
        <v>0.02</v>
      </c>
      <c r="I279" s="251"/>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19"/>
        <v>0.99999999999999978</v>
      </c>
      <c r="AI279" s="64">
        <v>44939</v>
      </c>
      <c r="AJ279" s="64">
        <v>45290</v>
      </c>
      <c r="AK279" s="43" t="s">
        <v>608</v>
      </c>
      <c r="AL279" s="43" t="s">
        <v>221</v>
      </c>
      <c r="AM279" s="43" t="s">
        <v>222</v>
      </c>
      <c r="AN279" s="43" t="s">
        <v>223</v>
      </c>
      <c r="AO279" s="25" t="s">
        <v>57</v>
      </c>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26" hidden="1" customHeight="1">
      <c r="A280" s="43" t="s">
        <v>40</v>
      </c>
      <c r="B280" s="60" t="s">
        <v>41</v>
      </c>
      <c r="C280" s="76" t="s">
        <v>70</v>
      </c>
      <c r="D280" s="76" t="s">
        <v>70</v>
      </c>
      <c r="E280" s="76" t="s">
        <v>70</v>
      </c>
      <c r="F280" s="45" t="s">
        <v>652</v>
      </c>
      <c r="G280" s="43" t="s">
        <v>598</v>
      </c>
      <c r="H280" s="33">
        <v>0.1</v>
      </c>
      <c r="I280" s="251"/>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3" si="20">+J280+L280+N280+P280+R280+T280+V280+X280+Z280+AB280+AD280+AF280</f>
        <v>1</v>
      </c>
      <c r="AI280" s="79">
        <v>45200</v>
      </c>
      <c r="AJ280" s="79">
        <v>45260</v>
      </c>
      <c r="AK280" s="44" t="s">
        <v>599</v>
      </c>
      <c r="AL280" s="43" t="s">
        <v>698</v>
      </c>
      <c r="AM280" s="43" t="s">
        <v>705</v>
      </c>
      <c r="AN280" s="25" t="s">
        <v>47</v>
      </c>
      <c r="AO280" s="25" t="s">
        <v>57</v>
      </c>
    </row>
    <row r="281" spans="1:116" ht="102" hidden="1" customHeight="1">
      <c r="A281" s="43" t="s">
        <v>40</v>
      </c>
      <c r="B281" s="60" t="s">
        <v>41</v>
      </c>
      <c r="C281" s="76" t="s">
        <v>70</v>
      </c>
      <c r="D281" s="76" t="s">
        <v>70</v>
      </c>
      <c r="E281" s="76" t="s">
        <v>70</v>
      </c>
      <c r="F281" s="44" t="s">
        <v>681</v>
      </c>
      <c r="G281" s="43" t="s">
        <v>566</v>
      </c>
      <c r="H281" s="31">
        <v>0.1</v>
      </c>
      <c r="I281" s="251"/>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0"/>
        <v>0.99999999999999978</v>
      </c>
      <c r="AI281" s="64">
        <v>44928</v>
      </c>
      <c r="AJ281" s="62">
        <v>45291</v>
      </c>
      <c r="AK281" s="43" t="s">
        <v>567</v>
      </c>
      <c r="AL281" s="44" t="s">
        <v>699</v>
      </c>
      <c r="AM281" s="25" t="s">
        <v>715</v>
      </c>
      <c r="AN281" s="25" t="s">
        <v>714</v>
      </c>
      <c r="AO281" s="25" t="s">
        <v>57</v>
      </c>
    </row>
    <row r="282" spans="1:116" ht="102" hidden="1" customHeight="1">
      <c r="A282" s="43" t="s">
        <v>40</v>
      </c>
      <c r="B282" s="60" t="s">
        <v>41</v>
      </c>
      <c r="C282" s="76" t="s">
        <v>70</v>
      </c>
      <c r="D282" s="76" t="s">
        <v>70</v>
      </c>
      <c r="E282" s="76" t="s">
        <v>70</v>
      </c>
      <c r="F282" s="44" t="s">
        <v>682</v>
      </c>
      <c r="G282" s="43" t="s">
        <v>691</v>
      </c>
      <c r="H282" s="31">
        <v>0.1</v>
      </c>
      <c r="I282" s="251"/>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0"/>
        <v>0.99990000000000001</v>
      </c>
      <c r="AI282" s="64">
        <v>45017</v>
      </c>
      <c r="AJ282" s="62">
        <v>45291</v>
      </c>
      <c r="AK282" s="43" t="s">
        <v>731</v>
      </c>
      <c r="AL282" s="44" t="s">
        <v>732</v>
      </c>
      <c r="AM282" s="25" t="s">
        <v>733</v>
      </c>
      <c r="AN282" s="25" t="s">
        <v>47</v>
      </c>
      <c r="AO282" s="25" t="s">
        <v>57</v>
      </c>
    </row>
    <row r="283" spans="1:116" ht="102" hidden="1" customHeight="1">
      <c r="A283" s="43" t="s">
        <v>40</v>
      </c>
      <c r="B283" s="60" t="s">
        <v>41</v>
      </c>
      <c r="C283" s="76" t="s">
        <v>70</v>
      </c>
      <c r="D283" s="76" t="s">
        <v>70</v>
      </c>
      <c r="E283" s="76" t="s">
        <v>70</v>
      </c>
      <c r="F283" s="44" t="s">
        <v>683</v>
      </c>
      <c r="G283" s="43" t="s">
        <v>734</v>
      </c>
      <c r="H283" s="31">
        <v>0.1</v>
      </c>
      <c r="I283" s="25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0"/>
        <v>1</v>
      </c>
      <c r="AI283" s="64">
        <v>45261</v>
      </c>
      <c r="AJ283" s="62">
        <v>45291</v>
      </c>
      <c r="AK283" s="43" t="s">
        <v>735</v>
      </c>
      <c r="AL283" s="43" t="s">
        <v>698</v>
      </c>
      <c r="AM283" s="43" t="s">
        <v>705</v>
      </c>
      <c r="AN283" s="25" t="s">
        <v>47</v>
      </c>
      <c r="AO283" s="25" t="s">
        <v>57</v>
      </c>
    </row>
    <row r="284" spans="1:116" ht="102" hidden="1" customHeight="1">
      <c r="A284" s="43" t="s">
        <v>40</v>
      </c>
      <c r="B284" s="60" t="s">
        <v>41</v>
      </c>
      <c r="C284" s="76" t="s">
        <v>70</v>
      </c>
      <c r="D284" s="76" t="s">
        <v>70</v>
      </c>
      <c r="E284" s="76" t="s">
        <v>70</v>
      </c>
      <c r="F284" s="44" t="s">
        <v>684</v>
      </c>
      <c r="G284" s="43" t="s">
        <v>692</v>
      </c>
      <c r="H284" s="31">
        <v>0.5</v>
      </c>
      <c r="I284" s="261">
        <f>+H284+H285</f>
        <v>1</v>
      </c>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si="20"/>
        <v>1</v>
      </c>
      <c r="AI284" s="64">
        <v>45047</v>
      </c>
      <c r="AJ284" s="62">
        <v>45107</v>
      </c>
      <c r="AK284" s="43" t="s">
        <v>736</v>
      </c>
      <c r="AL284" s="44" t="s">
        <v>55</v>
      </c>
      <c r="AM284" s="25" t="s">
        <v>745</v>
      </c>
      <c r="AN284" s="25" t="s">
        <v>56</v>
      </c>
      <c r="AO284" s="25" t="s">
        <v>57</v>
      </c>
    </row>
    <row r="285" spans="1:116" ht="102" hidden="1" customHeight="1">
      <c r="A285" s="43" t="s">
        <v>40</v>
      </c>
      <c r="B285" s="60" t="s">
        <v>41</v>
      </c>
      <c r="C285" s="76" t="s">
        <v>70</v>
      </c>
      <c r="D285" s="76" t="s">
        <v>70</v>
      </c>
      <c r="E285" s="76" t="s">
        <v>70</v>
      </c>
      <c r="F285" s="44" t="s">
        <v>685</v>
      </c>
      <c r="G285" s="43" t="s">
        <v>693</v>
      </c>
      <c r="H285" s="31">
        <v>0.5</v>
      </c>
      <c r="I285" s="263"/>
      <c r="J285" s="31"/>
      <c r="K285" s="31"/>
      <c r="L285" s="31"/>
      <c r="M285" s="31"/>
      <c r="N285" s="31"/>
      <c r="O285" s="31"/>
      <c r="P285" s="31"/>
      <c r="Q285" s="31"/>
      <c r="R285" s="31"/>
      <c r="S285" s="31"/>
      <c r="T285" s="31"/>
      <c r="U285" s="31"/>
      <c r="V285" s="31">
        <v>0.5</v>
      </c>
      <c r="W285" s="31"/>
      <c r="X285" s="31"/>
      <c r="Y285" s="31"/>
      <c r="Z285" s="31"/>
      <c r="AA285" s="31"/>
      <c r="AB285" s="31"/>
      <c r="AC285" s="31"/>
      <c r="AD285" s="31">
        <v>0.5</v>
      </c>
      <c r="AE285" s="31"/>
      <c r="AF285" s="31"/>
      <c r="AG285" s="31"/>
      <c r="AH285" s="31">
        <f t="shared" si="20"/>
        <v>1</v>
      </c>
      <c r="AI285" s="64">
        <v>45108</v>
      </c>
      <c r="AJ285" s="62">
        <v>45260</v>
      </c>
      <c r="AK285" s="43" t="s">
        <v>737</v>
      </c>
      <c r="AL285" s="44" t="s">
        <v>463</v>
      </c>
      <c r="AM285" s="25" t="s">
        <v>465</v>
      </c>
      <c r="AN285" s="25" t="s">
        <v>811</v>
      </c>
      <c r="AO285" s="25" t="s">
        <v>57</v>
      </c>
    </row>
    <row r="286" spans="1:116" ht="77.25" hidden="1">
      <c r="A286" s="43" t="s">
        <v>40</v>
      </c>
      <c r="B286" s="60" t="s">
        <v>41</v>
      </c>
      <c r="C286" s="76" t="s">
        <v>70</v>
      </c>
      <c r="D286" s="76" t="s">
        <v>70</v>
      </c>
      <c r="E286" s="76" t="s">
        <v>70</v>
      </c>
      <c r="F286" s="44" t="s">
        <v>638</v>
      </c>
      <c r="G286" s="43" t="s">
        <v>542</v>
      </c>
      <c r="H286" s="33">
        <v>0.1</v>
      </c>
      <c r="I286" s="261">
        <f>+H286+H287+H288+H289+H290+H291+H292+H293</f>
        <v>0.99999999999999989</v>
      </c>
      <c r="J286" s="31"/>
      <c r="K286" s="31"/>
      <c r="L286" s="31"/>
      <c r="M286" s="31"/>
      <c r="N286" s="31">
        <v>0.5</v>
      </c>
      <c r="O286" s="31"/>
      <c r="P286" s="31">
        <v>0.5</v>
      </c>
      <c r="Q286" s="31"/>
      <c r="R286" s="31"/>
      <c r="S286" s="31"/>
      <c r="T286" s="31"/>
      <c r="U286" s="31"/>
      <c r="V286" s="31"/>
      <c r="W286" s="31"/>
      <c r="X286" s="31"/>
      <c r="Y286" s="31"/>
      <c r="Z286" s="31"/>
      <c r="AA286" s="31"/>
      <c r="AB286" s="31"/>
      <c r="AC286" s="31"/>
      <c r="AD286" s="31"/>
      <c r="AE286" s="31"/>
      <c r="AF286" s="31"/>
      <c r="AG286" s="31"/>
      <c r="AH286" s="31">
        <f t="shared" si="20"/>
        <v>1</v>
      </c>
      <c r="AI286" s="64">
        <v>44986</v>
      </c>
      <c r="AJ286" s="62">
        <v>45046</v>
      </c>
      <c r="AK286" s="43" t="s">
        <v>543</v>
      </c>
      <c r="AL286" s="44" t="s">
        <v>45</v>
      </c>
      <c r="AM286" s="44" t="s">
        <v>707</v>
      </c>
      <c r="AN286" s="25" t="s">
        <v>47</v>
      </c>
      <c r="AO286" s="25" t="s">
        <v>57</v>
      </c>
    </row>
    <row r="287" spans="1:116" ht="77.25" hidden="1">
      <c r="A287" s="43" t="s">
        <v>40</v>
      </c>
      <c r="B287" s="60" t="s">
        <v>41</v>
      </c>
      <c r="C287" s="76" t="s">
        <v>70</v>
      </c>
      <c r="D287" s="76" t="s">
        <v>70</v>
      </c>
      <c r="E287" s="76" t="s">
        <v>70</v>
      </c>
      <c r="F287" s="44" t="s">
        <v>638</v>
      </c>
      <c r="G287" s="43" t="s">
        <v>666</v>
      </c>
      <c r="H287" s="33">
        <v>0.1</v>
      </c>
      <c r="I287" s="262"/>
      <c r="J287" s="31"/>
      <c r="K287" s="31"/>
      <c r="L287" s="31">
        <v>1</v>
      </c>
      <c r="M287" s="31"/>
      <c r="N287" s="31"/>
      <c r="O287" s="31"/>
      <c r="P287" s="31"/>
      <c r="Q287" s="31"/>
      <c r="R287" s="31"/>
      <c r="S287" s="31"/>
      <c r="T287" s="31"/>
      <c r="U287" s="31"/>
      <c r="V287" s="31"/>
      <c r="W287" s="31"/>
      <c r="X287" s="31"/>
      <c r="Y287" s="31"/>
      <c r="Z287" s="31"/>
      <c r="AA287" s="31"/>
      <c r="AB287" s="31"/>
      <c r="AC287" s="31"/>
      <c r="AD287" s="31"/>
      <c r="AE287" s="31"/>
      <c r="AF287" s="31"/>
      <c r="AG287" s="31"/>
      <c r="AH287" s="31">
        <f t="shared" si="20"/>
        <v>1</v>
      </c>
      <c r="AI287" s="64">
        <v>44958</v>
      </c>
      <c r="AJ287" s="62">
        <v>44985</v>
      </c>
      <c r="AK287" s="43" t="s">
        <v>545</v>
      </c>
      <c r="AL287" s="44" t="s">
        <v>45</v>
      </c>
      <c r="AM287" s="44" t="s">
        <v>707</v>
      </c>
      <c r="AN287" s="25" t="s">
        <v>47</v>
      </c>
      <c r="AO287" s="25" t="s">
        <v>57</v>
      </c>
    </row>
    <row r="288" spans="1:116" ht="77.25" hidden="1">
      <c r="A288" s="43" t="s">
        <v>40</v>
      </c>
      <c r="B288" s="60" t="s">
        <v>41</v>
      </c>
      <c r="C288" s="76" t="s">
        <v>70</v>
      </c>
      <c r="D288" s="76" t="s">
        <v>70</v>
      </c>
      <c r="E288" s="76" t="s">
        <v>70</v>
      </c>
      <c r="F288" s="44" t="s">
        <v>638</v>
      </c>
      <c r="G288" s="43" t="s">
        <v>667</v>
      </c>
      <c r="H288" s="33">
        <v>0.1</v>
      </c>
      <c r="I288" s="262"/>
      <c r="J288" s="31"/>
      <c r="K288" s="31"/>
      <c r="L288" s="31">
        <v>0.15</v>
      </c>
      <c r="M288" s="31"/>
      <c r="N288" s="31"/>
      <c r="O288" s="31"/>
      <c r="P288" s="31">
        <v>0.15</v>
      </c>
      <c r="Q288" s="31"/>
      <c r="R288" s="31"/>
      <c r="S288" s="31"/>
      <c r="T288" s="31">
        <v>0.15</v>
      </c>
      <c r="U288" s="31"/>
      <c r="V288" s="31"/>
      <c r="W288" s="31"/>
      <c r="X288" s="31">
        <v>0.15</v>
      </c>
      <c r="Y288" s="31"/>
      <c r="Z288" s="31"/>
      <c r="AA288" s="31"/>
      <c r="AB288" s="31">
        <v>0.15</v>
      </c>
      <c r="AC288" s="31"/>
      <c r="AD288" s="31"/>
      <c r="AE288" s="31"/>
      <c r="AF288" s="31">
        <v>0.25</v>
      </c>
      <c r="AG288" s="31"/>
      <c r="AH288" s="31">
        <f t="shared" si="20"/>
        <v>1</v>
      </c>
      <c r="AI288" s="64">
        <v>44958</v>
      </c>
      <c r="AJ288" s="62">
        <v>45291</v>
      </c>
      <c r="AK288" s="43" t="s">
        <v>727</v>
      </c>
      <c r="AL288" s="44" t="s">
        <v>45</v>
      </c>
      <c r="AM288" s="44" t="s">
        <v>707</v>
      </c>
      <c r="AN288" s="25" t="s">
        <v>47</v>
      </c>
      <c r="AO288" s="25" t="s">
        <v>57</v>
      </c>
    </row>
    <row r="289" spans="1:41" s="28" customFormat="1" ht="77.25" hidden="1">
      <c r="A289" s="43" t="s">
        <v>40</v>
      </c>
      <c r="B289" s="60" t="s">
        <v>41</v>
      </c>
      <c r="C289" s="76" t="s">
        <v>70</v>
      </c>
      <c r="D289" s="76" t="s">
        <v>70</v>
      </c>
      <c r="E289" s="76" t="s">
        <v>70</v>
      </c>
      <c r="F289" s="44" t="s">
        <v>638</v>
      </c>
      <c r="G289" s="44" t="s">
        <v>546</v>
      </c>
      <c r="H289" s="31">
        <v>0.2</v>
      </c>
      <c r="I289" s="262"/>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 t="shared" si="20"/>
        <v>1</v>
      </c>
      <c r="AI289" s="64">
        <v>44986</v>
      </c>
      <c r="AJ289" s="62">
        <v>45291</v>
      </c>
      <c r="AK289" s="26" t="s">
        <v>547</v>
      </c>
      <c r="AL289" s="44" t="s">
        <v>94</v>
      </c>
      <c r="AM289" s="44" t="s">
        <v>95</v>
      </c>
      <c r="AN289" s="25" t="s">
        <v>47</v>
      </c>
      <c r="AO289" s="25" t="s">
        <v>57</v>
      </c>
    </row>
    <row r="290" spans="1:41" ht="102" hidden="1" customHeight="1">
      <c r="A290" s="43" t="s">
        <v>40</v>
      </c>
      <c r="B290" s="60" t="s">
        <v>41</v>
      </c>
      <c r="C290" s="76" t="s">
        <v>70</v>
      </c>
      <c r="D290" s="76" t="s">
        <v>70</v>
      </c>
      <c r="E290" s="76" t="s">
        <v>70</v>
      </c>
      <c r="F290" s="44" t="s">
        <v>686</v>
      </c>
      <c r="G290" s="43" t="s">
        <v>696</v>
      </c>
      <c r="H290" s="31">
        <v>0.2</v>
      </c>
      <c r="I290" s="262"/>
      <c r="J290" s="31"/>
      <c r="K290" s="31"/>
      <c r="L290" s="31"/>
      <c r="M290" s="31"/>
      <c r="N290" s="31"/>
      <c r="O290" s="31"/>
      <c r="P290" s="31">
        <v>0.33329999999999999</v>
      </c>
      <c r="Q290" s="31"/>
      <c r="R290" s="31"/>
      <c r="S290" s="31"/>
      <c r="T290" s="31"/>
      <c r="U290" s="31"/>
      <c r="V290" s="31"/>
      <c r="W290" s="31"/>
      <c r="X290" s="31">
        <v>0.33329999999999999</v>
      </c>
      <c r="Y290" s="31"/>
      <c r="Z290" s="31"/>
      <c r="AA290" s="31"/>
      <c r="AB290" s="31"/>
      <c r="AC290" s="31"/>
      <c r="AD290" s="31"/>
      <c r="AE290" s="31"/>
      <c r="AF290" s="31">
        <v>0.33329999999999999</v>
      </c>
      <c r="AG290" s="31"/>
      <c r="AH290" s="31">
        <f t="shared" si="20"/>
        <v>0.99990000000000001</v>
      </c>
      <c r="AI290" s="64">
        <v>45017</v>
      </c>
      <c r="AJ290" s="62">
        <v>45275</v>
      </c>
      <c r="AK290" s="43" t="s">
        <v>738</v>
      </c>
      <c r="AL290" s="44" t="s">
        <v>45</v>
      </c>
      <c r="AM290" s="44" t="s">
        <v>707</v>
      </c>
      <c r="AN290" s="25" t="s">
        <v>47</v>
      </c>
      <c r="AO290" s="25" t="s">
        <v>57</v>
      </c>
    </row>
    <row r="291" spans="1:41" ht="102" hidden="1" customHeight="1">
      <c r="A291" s="43" t="s">
        <v>40</v>
      </c>
      <c r="B291" s="60" t="s">
        <v>41</v>
      </c>
      <c r="C291" s="76" t="s">
        <v>70</v>
      </c>
      <c r="D291" s="76" t="s">
        <v>70</v>
      </c>
      <c r="E291" s="76" t="s">
        <v>70</v>
      </c>
      <c r="F291" s="44" t="s">
        <v>687</v>
      </c>
      <c r="G291" s="43" t="s">
        <v>695</v>
      </c>
      <c r="H291" s="31">
        <v>0.1</v>
      </c>
      <c r="I291" s="262"/>
      <c r="J291" s="31"/>
      <c r="K291" s="31"/>
      <c r="L291" s="31"/>
      <c r="M291" s="31"/>
      <c r="N291" s="31">
        <v>0.25</v>
      </c>
      <c r="O291" s="31"/>
      <c r="P291" s="31"/>
      <c r="Q291" s="31"/>
      <c r="R291" s="31"/>
      <c r="S291" s="31"/>
      <c r="T291" s="31">
        <v>0.25</v>
      </c>
      <c r="U291" s="31"/>
      <c r="V291" s="56"/>
      <c r="W291" s="31"/>
      <c r="X291" s="31"/>
      <c r="Y291" s="31"/>
      <c r="Z291" s="31">
        <v>0.25</v>
      </c>
      <c r="AA291" s="31"/>
      <c r="AB291" s="56"/>
      <c r="AC291" s="31"/>
      <c r="AD291" s="31"/>
      <c r="AE291" s="31"/>
      <c r="AF291" s="31">
        <v>0.25</v>
      </c>
      <c r="AG291" s="31"/>
      <c r="AH291" s="31">
        <f>+J291+L291+N291+P291+R291+T291+V291+X291+Z291+AB291+AD291+AF291</f>
        <v>1</v>
      </c>
      <c r="AI291" s="64">
        <v>44986</v>
      </c>
      <c r="AJ291" s="62">
        <v>45291</v>
      </c>
      <c r="AK291" s="43" t="s">
        <v>739</v>
      </c>
      <c r="AL291" s="44" t="s">
        <v>45</v>
      </c>
      <c r="AM291" s="44" t="s">
        <v>707</v>
      </c>
      <c r="AN291" s="25" t="s">
        <v>47</v>
      </c>
      <c r="AO291" s="25" t="s">
        <v>57</v>
      </c>
    </row>
    <row r="292" spans="1:41" ht="102" hidden="1" customHeight="1">
      <c r="A292" s="43" t="s">
        <v>40</v>
      </c>
      <c r="B292" s="60" t="s">
        <v>41</v>
      </c>
      <c r="C292" s="76" t="s">
        <v>70</v>
      </c>
      <c r="D292" s="76" t="s">
        <v>70</v>
      </c>
      <c r="E292" s="76" t="s">
        <v>70</v>
      </c>
      <c r="F292" s="44" t="s">
        <v>688</v>
      </c>
      <c r="G292" s="43" t="s">
        <v>761</v>
      </c>
      <c r="H292" s="31">
        <v>0.1</v>
      </c>
      <c r="I292" s="262"/>
      <c r="J292" s="31"/>
      <c r="K292" s="31"/>
      <c r="L292" s="31"/>
      <c r="M292" s="31"/>
      <c r="N292" s="31"/>
      <c r="O292" s="31"/>
      <c r="P292" s="31"/>
      <c r="Q292" s="31"/>
      <c r="R292" s="31"/>
      <c r="S292" s="31"/>
      <c r="T292" s="31">
        <v>1</v>
      </c>
      <c r="U292" s="31"/>
      <c r="V292" s="31"/>
      <c r="W292" s="31"/>
      <c r="X292" s="31"/>
      <c r="Y292" s="31"/>
      <c r="Z292" s="31"/>
      <c r="AA292" s="31"/>
      <c r="AB292" s="31"/>
      <c r="AC292" s="31"/>
      <c r="AD292" s="31"/>
      <c r="AE292" s="31"/>
      <c r="AF292" s="31"/>
      <c r="AG292" s="31"/>
      <c r="AH292" s="31">
        <f t="shared" si="20"/>
        <v>1</v>
      </c>
      <c r="AI292" s="64">
        <v>45078</v>
      </c>
      <c r="AJ292" s="62">
        <v>45107</v>
      </c>
      <c r="AK292" s="43" t="s">
        <v>740</v>
      </c>
      <c r="AL292" s="44" t="s">
        <v>45</v>
      </c>
      <c r="AM292" s="44" t="s">
        <v>707</v>
      </c>
      <c r="AN292" s="25" t="s">
        <v>47</v>
      </c>
      <c r="AO292" s="25" t="s">
        <v>57</v>
      </c>
    </row>
    <row r="293" spans="1:41" ht="102" hidden="1" customHeight="1">
      <c r="A293" s="43" t="s">
        <v>40</v>
      </c>
      <c r="B293" s="60" t="s">
        <v>41</v>
      </c>
      <c r="C293" s="76" t="s">
        <v>70</v>
      </c>
      <c r="D293" s="76" t="s">
        <v>70</v>
      </c>
      <c r="E293" s="76" t="s">
        <v>70</v>
      </c>
      <c r="F293" s="44" t="s">
        <v>689</v>
      </c>
      <c r="G293" s="43" t="s">
        <v>694</v>
      </c>
      <c r="H293" s="31">
        <v>0.1</v>
      </c>
      <c r="I293" s="263"/>
      <c r="J293" s="31"/>
      <c r="K293" s="31"/>
      <c r="L293" s="31"/>
      <c r="M293" s="31"/>
      <c r="N293" s="31"/>
      <c r="O293" s="31"/>
      <c r="P293" s="31"/>
      <c r="Q293" s="31"/>
      <c r="R293" s="31"/>
      <c r="S293" s="31"/>
      <c r="T293" s="31"/>
      <c r="U293" s="31"/>
      <c r="V293" s="31">
        <v>1</v>
      </c>
      <c r="W293" s="31"/>
      <c r="X293" s="31"/>
      <c r="Y293" s="31"/>
      <c r="Z293" s="31"/>
      <c r="AA293" s="31"/>
      <c r="AB293" s="31"/>
      <c r="AC293" s="31"/>
      <c r="AD293" s="31"/>
      <c r="AE293" s="31"/>
      <c r="AF293" s="31"/>
      <c r="AG293" s="31"/>
      <c r="AH293" s="31">
        <f t="shared" si="20"/>
        <v>1</v>
      </c>
      <c r="AI293" s="64">
        <v>45108</v>
      </c>
      <c r="AJ293" s="62">
        <v>45138</v>
      </c>
      <c r="AK293" s="43" t="s">
        <v>741</v>
      </c>
      <c r="AL293" s="44" t="s">
        <v>55</v>
      </c>
      <c r="AM293" s="44" t="s">
        <v>745</v>
      </c>
      <c r="AN293" s="25" t="s">
        <v>56</v>
      </c>
      <c r="AO293" s="25" t="s">
        <v>57</v>
      </c>
    </row>
    <row r="294" spans="1:41" ht="77.25" hidden="1">
      <c r="A294" s="43" t="s">
        <v>40</v>
      </c>
      <c r="B294" s="60" t="s">
        <v>41</v>
      </c>
      <c r="C294" s="76" t="s">
        <v>70</v>
      </c>
      <c r="D294" s="76" t="s">
        <v>70</v>
      </c>
      <c r="E294" s="76" t="s">
        <v>70</v>
      </c>
      <c r="F294" s="44" t="s">
        <v>690</v>
      </c>
      <c r="G294" s="43" t="s">
        <v>523</v>
      </c>
      <c r="H294" s="33">
        <v>0.1</v>
      </c>
      <c r="I294" s="243">
        <f>+H294+H295+H296+H297+H298+H299</f>
        <v>1</v>
      </c>
      <c r="J294" s="31"/>
      <c r="K294" s="31"/>
      <c r="L294" s="31">
        <v>0.33329999999999999</v>
      </c>
      <c r="M294" s="31"/>
      <c r="N294" s="31"/>
      <c r="O294" s="31"/>
      <c r="P294" s="31"/>
      <c r="Q294" s="31"/>
      <c r="R294" s="31"/>
      <c r="S294" s="31"/>
      <c r="T294" s="31"/>
      <c r="U294" s="31"/>
      <c r="V294" s="31">
        <v>0.33329999999999999</v>
      </c>
      <c r="W294" s="31"/>
      <c r="X294" s="31"/>
      <c r="Y294" s="31"/>
      <c r="Z294" s="31"/>
      <c r="AA294" s="31"/>
      <c r="AB294" s="31"/>
      <c r="AC294" s="31"/>
      <c r="AD294" s="31"/>
      <c r="AE294" s="31"/>
      <c r="AF294" s="31">
        <v>0.33329999999999999</v>
      </c>
      <c r="AG294" s="31"/>
      <c r="AH294" s="31">
        <v>0.99990000000000001</v>
      </c>
      <c r="AI294" s="62">
        <v>44958</v>
      </c>
      <c r="AJ294" s="62">
        <v>45291</v>
      </c>
      <c r="AK294" s="44" t="s">
        <v>524</v>
      </c>
      <c r="AL294" s="44" t="s">
        <v>55</v>
      </c>
      <c r="AM294" s="44" t="s">
        <v>745</v>
      </c>
      <c r="AN294" s="25" t="s">
        <v>56</v>
      </c>
      <c r="AO294" s="25" t="s">
        <v>57</v>
      </c>
    </row>
    <row r="295" spans="1:41" s="1" customFormat="1" ht="97.5" hidden="1" customHeight="1">
      <c r="A295" s="43" t="s">
        <v>40</v>
      </c>
      <c r="B295" s="60" t="s">
        <v>41</v>
      </c>
      <c r="C295" s="76" t="s">
        <v>70</v>
      </c>
      <c r="D295" s="76" t="s">
        <v>70</v>
      </c>
      <c r="E295" s="76" t="s">
        <v>70</v>
      </c>
      <c r="F295" s="44" t="s">
        <v>635</v>
      </c>
      <c r="G295" s="43" t="s">
        <v>526</v>
      </c>
      <c r="H295" s="33">
        <v>0.2</v>
      </c>
      <c r="I295" s="244"/>
      <c r="J295" s="31"/>
      <c r="K295" s="31"/>
      <c r="L295" s="31"/>
      <c r="M295" s="31"/>
      <c r="N295" s="31"/>
      <c r="O295" s="31"/>
      <c r="P295" s="31"/>
      <c r="Q295" s="31"/>
      <c r="R295" s="31"/>
      <c r="S295" s="31"/>
      <c r="T295" s="31"/>
      <c r="U295" s="31"/>
      <c r="V295" s="31"/>
      <c r="W295" s="31"/>
      <c r="X295" s="31"/>
      <c r="Y295" s="31"/>
      <c r="Z295" s="31"/>
      <c r="AA295" s="31"/>
      <c r="AB295" s="31"/>
      <c r="AC295" s="31"/>
      <c r="AD295" s="31">
        <v>0.5</v>
      </c>
      <c r="AE295" s="31"/>
      <c r="AF295" s="31">
        <v>0.5</v>
      </c>
      <c r="AG295" s="31"/>
      <c r="AH295" s="31">
        <v>1</v>
      </c>
      <c r="AI295" s="64">
        <v>45231</v>
      </c>
      <c r="AJ295" s="62">
        <v>45291</v>
      </c>
      <c r="AK295" s="44" t="s">
        <v>527</v>
      </c>
      <c r="AL295" s="44" t="s">
        <v>55</v>
      </c>
      <c r="AM295" s="44" t="s">
        <v>745</v>
      </c>
      <c r="AN295" s="25" t="s">
        <v>56</v>
      </c>
      <c r="AO295" s="25" t="s">
        <v>57</v>
      </c>
    </row>
    <row r="296" spans="1:41" s="1" customFormat="1" ht="77.25" hidden="1">
      <c r="A296" s="43" t="s">
        <v>40</v>
      </c>
      <c r="B296" s="60" t="s">
        <v>41</v>
      </c>
      <c r="C296" s="76" t="s">
        <v>70</v>
      </c>
      <c r="D296" s="76" t="s">
        <v>70</v>
      </c>
      <c r="E296" s="76" t="s">
        <v>70</v>
      </c>
      <c r="F296" s="44" t="s">
        <v>634</v>
      </c>
      <c r="G296" s="43" t="s">
        <v>528</v>
      </c>
      <c r="H296" s="33">
        <v>0.1</v>
      </c>
      <c r="I296" s="244"/>
      <c r="J296" s="31">
        <v>1</v>
      </c>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44928</v>
      </c>
      <c r="AJ296" s="62">
        <v>44957</v>
      </c>
      <c r="AK296" s="44" t="s">
        <v>529</v>
      </c>
      <c r="AL296" s="44" t="s">
        <v>55</v>
      </c>
      <c r="AM296" s="44" t="s">
        <v>745</v>
      </c>
      <c r="AN296" s="25" t="s">
        <v>56</v>
      </c>
      <c r="AO296" s="25" t="s">
        <v>57</v>
      </c>
    </row>
    <row r="297" spans="1:41" s="1" customFormat="1" ht="113.25" hidden="1" customHeight="1">
      <c r="A297" s="43" t="s">
        <v>40</v>
      </c>
      <c r="B297" s="60" t="s">
        <v>41</v>
      </c>
      <c r="C297" s="76" t="s">
        <v>70</v>
      </c>
      <c r="D297" s="76" t="s">
        <v>70</v>
      </c>
      <c r="E297" s="76" t="s">
        <v>70</v>
      </c>
      <c r="F297" s="44" t="s">
        <v>634</v>
      </c>
      <c r="G297" s="43" t="s">
        <v>530</v>
      </c>
      <c r="H297" s="33">
        <v>0.2</v>
      </c>
      <c r="I297" s="244"/>
      <c r="J297" s="31"/>
      <c r="K297" s="31"/>
      <c r="L297" s="31">
        <v>1</v>
      </c>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44958</v>
      </c>
      <c r="AJ297" s="62">
        <v>44985</v>
      </c>
      <c r="AK297" s="44" t="s">
        <v>531</v>
      </c>
      <c r="AL297" s="44" t="s">
        <v>55</v>
      </c>
      <c r="AM297" s="44" t="s">
        <v>745</v>
      </c>
      <c r="AN297" s="25" t="s">
        <v>56</v>
      </c>
      <c r="AO297" s="25" t="s">
        <v>57</v>
      </c>
    </row>
    <row r="298" spans="1:41" s="1" customFormat="1" ht="92.25" hidden="1" customHeight="1">
      <c r="A298" s="43" t="s">
        <v>40</v>
      </c>
      <c r="B298" s="60" t="s">
        <v>41</v>
      </c>
      <c r="C298" s="76" t="s">
        <v>70</v>
      </c>
      <c r="D298" s="76" t="s">
        <v>70</v>
      </c>
      <c r="E298" s="76" t="s">
        <v>70</v>
      </c>
      <c r="F298" s="44" t="s">
        <v>637</v>
      </c>
      <c r="G298" s="43" t="s">
        <v>532</v>
      </c>
      <c r="H298" s="33">
        <v>0.2</v>
      </c>
      <c r="I298" s="244"/>
      <c r="J298" s="31"/>
      <c r="K298" s="31"/>
      <c r="L298" s="31">
        <v>0.09</v>
      </c>
      <c r="M298" s="31"/>
      <c r="N298" s="31">
        <v>0.09</v>
      </c>
      <c r="O298" s="31"/>
      <c r="P298" s="31">
        <v>0.09</v>
      </c>
      <c r="Q298" s="31"/>
      <c r="R298" s="31">
        <v>0.09</v>
      </c>
      <c r="S298" s="31"/>
      <c r="T298" s="31">
        <v>0.09</v>
      </c>
      <c r="U298" s="31"/>
      <c r="V298" s="31">
        <v>0.09</v>
      </c>
      <c r="W298" s="31"/>
      <c r="X298" s="31">
        <v>0.09</v>
      </c>
      <c r="Y298" s="31"/>
      <c r="Z298" s="31">
        <v>0.09</v>
      </c>
      <c r="AA298" s="31"/>
      <c r="AB298" s="31">
        <v>0.09</v>
      </c>
      <c r="AC298" s="31"/>
      <c r="AD298" s="31">
        <v>0.09</v>
      </c>
      <c r="AE298" s="31"/>
      <c r="AF298" s="31">
        <v>0.1</v>
      </c>
      <c r="AG298" s="31"/>
      <c r="AH298" s="31">
        <v>0.99999999999999978</v>
      </c>
      <c r="AI298" s="64">
        <v>44958</v>
      </c>
      <c r="AJ298" s="62">
        <v>45291</v>
      </c>
      <c r="AK298" s="44" t="s">
        <v>533</v>
      </c>
      <c r="AL298" s="44" t="s">
        <v>700</v>
      </c>
      <c r="AM298" s="44" t="s">
        <v>535</v>
      </c>
      <c r="AN298" s="25" t="s">
        <v>536</v>
      </c>
      <c r="AO298" s="25" t="s">
        <v>57</v>
      </c>
    </row>
    <row r="299" spans="1:41" s="1" customFormat="1" ht="91.5" hidden="1" customHeight="1">
      <c r="A299" s="43" t="s">
        <v>40</v>
      </c>
      <c r="B299" s="60" t="s">
        <v>41</v>
      </c>
      <c r="C299" s="76" t="s">
        <v>70</v>
      </c>
      <c r="D299" s="76" t="s">
        <v>70</v>
      </c>
      <c r="E299" s="76" t="s">
        <v>70</v>
      </c>
      <c r="F299" s="44" t="s">
        <v>636</v>
      </c>
      <c r="G299" s="43" t="s">
        <v>537</v>
      </c>
      <c r="H299" s="33">
        <v>0.2</v>
      </c>
      <c r="I299" s="245"/>
      <c r="J299" s="31"/>
      <c r="K299" s="31"/>
      <c r="L299" s="31"/>
      <c r="M299" s="31"/>
      <c r="N299" s="31"/>
      <c r="O299" s="31"/>
      <c r="P299" s="31">
        <v>0.3333333</v>
      </c>
      <c r="Q299" s="31"/>
      <c r="R299" s="31"/>
      <c r="S299" s="31"/>
      <c r="T299" s="31"/>
      <c r="U299" s="31"/>
      <c r="V299" s="31"/>
      <c r="W299" s="31"/>
      <c r="X299" s="31">
        <v>0.3333333</v>
      </c>
      <c r="Y299" s="31"/>
      <c r="Z299" s="31"/>
      <c r="AA299" s="31"/>
      <c r="AB299" s="31"/>
      <c r="AC299" s="31"/>
      <c r="AD299" s="31"/>
      <c r="AE299" s="31"/>
      <c r="AF299" s="31">
        <v>0.3333333</v>
      </c>
      <c r="AG299" s="31"/>
      <c r="AH299" s="31">
        <v>0.99999989999999994</v>
      </c>
      <c r="AI299" s="64">
        <v>45017</v>
      </c>
      <c r="AJ299" s="62">
        <v>45291</v>
      </c>
      <c r="AK299" s="44" t="s">
        <v>538</v>
      </c>
      <c r="AL299" s="44" t="s">
        <v>55</v>
      </c>
      <c r="AM299" s="44" t="s">
        <v>745</v>
      </c>
      <c r="AN299" s="25" t="s">
        <v>56</v>
      </c>
      <c r="AO299" s="25" t="s">
        <v>57</v>
      </c>
    </row>
    <row r="302" spans="1:41" s="1" customFormat="1">
      <c r="A302" s="3"/>
      <c r="B302" s="3"/>
      <c r="C302" s="3"/>
      <c r="D302" s="3"/>
      <c r="E302" s="3"/>
      <c r="F302" s="2"/>
      <c r="G302" s="38"/>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c r="A303" s="3"/>
      <c r="B303" s="3"/>
      <c r="C303" s="3"/>
      <c r="D303" s="3"/>
      <c r="E303" s="3"/>
      <c r="F303" s="2"/>
      <c r="G303" s="39"/>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row r="304" spans="1:41" s="1" customFormat="1">
      <c r="A304" s="3"/>
      <c r="B304" s="3"/>
      <c r="C304" s="3"/>
      <c r="D304" s="3"/>
      <c r="E304" s="3"/>
      <c r="F304" s="2"/>
      <c r="G304" s="40"/>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row>
  </sheetData>
  <autoFilter ref="A9:DL299" xr:uid="{00000000-0009-0000-0000-000006000000}"/>
  <dataConsolidate/>
  <mergeCells count="124">
    <mergeCell ref="I270:I283"/>
    <mergeCell ref="I284:I285"/>
    <mergeCell ref="I286:I293"/>
    <mergeCell ref="I294:I299"/>
    <mergeCell ref="AP7:AP9"/>
    <mergeCell ref="I224:I226"/>
    <mergeCell ref="I227:I228"/>
    <mergeCell ref="I229:I238"/>
    <mergeCell ref="I239:I249"/>
    <mergeCell ref="I250:I267"/>
    <mergeCell ref="I268:I269"/>
    <mergeCell ref="I208:I214"/>
    <mergeCell ref="I215:I216"/>
    <mergeCell ref="I162:I163"/>
    <mergeCell ref="I143:I148"/>
    <mergeCell ref="I59:I60"/>
    <mergeCell ref="I61:I67"/>
    <mergeCell ref="I68:I69"/>
    <mergeCell ref="I70:I75"/>
    <mergeCell ref="I20:I26"/>
    <mergeCell ref="I27:I28"/>
    <mergeCell ref="I29:I30"/>
    <mergeCell ref="I31:I32"/>
    <mergeCell ref="I35:I37"/>
    <mergeCell ref="D217:D223"/>
    <mergeCell ref="E217:E223"/>
    <mergeCell ref="I217:I223"/>
    <mergeCell ref="H221:H222"/>
    <mergeCell ref="I187:I194"/>
    <mergeCell ref="D196:D201"/>
    <mergeCell ref="E196:E207"/>
    <mergeCell ref="I196:I201"/>
    <mergeCell ref="D202:D207"/>
    <mergeCell ref="I202:I207"/>
    <mergeCell ref="D164:D168"/>
    <mergeCell ref="E164:E168"/>
    <mergeCell ref="I164:I168"/>
    <mergeCell ref="I170:I176"/>
    <mergeCell ref="D177:D182"/>
    <mergeCell ref="E177:E186"/>
    <mergeCell ref="I177:I182"/>
    <mergeCell ref="D183:D186"/>
    <mergeCell ref="I183:I186"/>
    <mergeCell ref="D149:D151"/>
    <mergeCell ref="E149:E151"/>
    <mergeCell ref="I149:I151"/>
    <mergeCell ref="D152:D161"/>
    <mergeCell ref="E152:E161"/>
    <mergeCell ref="I152:I161"/>
    <mergeCell ref="D119:D121"/>
    <mergeCell ref="I119:I121"/>
    <mergeCell ref="I122:I129"/>
    <mergeCell ref="I130:I131"/>
    <mergeCell ref="D134:D142"/>
    <mergeCell ref="E134:E142"/>
    <mergeCell ref="I134:I142"/>
    <mergeCell ref="H138:H139"/>
    <mergeCell ref="H140:H142"/>
    <mergeCell ref="E104:E105"/>
    <mergeCell ref="D107:D110"/>
    <mergeCell ref="E107:E110"/>
    <mergeCell ref="I107:I110"/>
    <mergeCell ref="D112:D114"/>
    <mergeCell ref="E112:E114"/>
    <mergeCell ref="I112:I114"/>
    <mergeCell ref="D83:D89"/>
    <mergeCell ref="E83:E94"/>
    <mergeCell ref="I83:I89"/>
    <mergeCell ref="D90:D94"/>
    <mergeCell ref="I90:I94"/>
    <mergeCell ref="I95:I103"/>
    <mergeCell ref="D76:D81"/>
    <mergeCell ref="E76:E81"/>
    <mergeCell ref="I76:I81"/>
    <mergeCell ref="I42:I46"/>
    <mergeCell ref="I47:I48"/>
    <mergeCell ref="I49:I50"/>
    <mergeCell ref="D52:D58"/>
    <mergeCell ref="E52:E58"/>
    <mergeCell ref="I52:I5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xr:uid="{00000000-0002-0000-0600-000000000000}"/>
    <dataValidation allowBlank="1" showInputMessage="1" showErrorMessage="1" prompt="Son los hitos o grandes actividades a ejecutar en el plan de acción y que se pueden medir en tiempo de ejecución, producto o entregables._x000a__x000a_Nota: formular en infinitivo" sqref="F64684 F64674:F64675" xr:uid="{00000000-0002-0000-0600-000001000000}"/>
    <dataValidation allowBlank="1" showInputMessage="1" showErrorMessage="1" prompt="Describir el alcance de la tarea. En este sentido se deben detallar  los principales aspectos que permitirán tener claro lo que deben realizar, los entregables y los resultados esperados. " sqref="G64684:H64684 G64674:H64675" xr:uid="{00000000-0002-0000-06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L303"/>
  <sheetViews>
    <sheetView view="pageBreakPreview" topLeftCell="A3" zoomScale="60" zoomScaleNormal="60" workbookViewId="0">
      <selection activeCell="B191" sqref="B191"/>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9.28515625" style="3" customWidth="1"/>
    <col min="42" max="42" width="64.5703125" style="1" customWidth="1"/>
    <col min="43" max="116" width="11.42578125" style="1"/>
    <col min="117" max="16384" width="11.42578125" style="2"/>
  </cols>
  <sheetData>
    <row r="1" spans="1:42" ht="56.25" customHeight="1">
      <c r="A1" s="278"/>
      <c r="B1" s="278"/>
      <c r="C1" s="278"/>
      <c r="D1" s="283" t="s">
        <v>0</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5"/>
      <c r="AN1" s="289" t="s">
        <v>1</v>
      </c>
      <c r="AO1" s="289"/>
    </row>
    <row r="2" spans="1:42" ht="55.5" customHeight="1">
      <c r="A2" s="278"/>
      <c r="B2" s="278"/>
      <c r="C2" s="278"/>
      <c r="D2" s="283" t="s">
        <v>2</v>
      </c>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c r="AN2" s="289"/>
      <c r="AO2" s="289"/>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c r="G4" s="8"/>
      <c r="H4" s="8"/>
      <c r="AK4" s="7"/>
    </row>
    <row r="5" spans="1:42" ht="36.75" customHeight="1">
      <c r="A5" s="10" t="s">
        <v>3</v>
      </c>
      <c r="B5" s="11">
        <v>44914</v>
      </c>
      <c r="C5" s="12" t="s">
        <v>4</v>
      </c>
      <c r="D5" s="27">
        <v>45016</v>
      </c>
      <c r="E5" s="13"/>
      <c r="F5" s="13"/>
      <c r="G5" s="13"/>
      <c r="H5" s="13"/>
      <c r="I5" s="14" t="s">
        <v>5</v>
      </c>
      <c r="J5" s="280" t="s">
        <v>6</v>
      </c>
      <c r="K5" s="281"/>
      <c r="L5" s="281"/>
      <c r="M5" s="281"/>
      <c r="N5" s="281"/>
      <c r="O5" s="281"/>
      <c r="P5" s="282"/>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c r="A7" s="279" t="s">
        <v>8</v>
      </c>
      <c r="B7" s="279" t="s">
        <v>9</v>
      </c>
      <c r="C7" s="279" t="s">
        <v>10</v>
      </c>
      <c r="D7" s="279" t="s">
        <v>11</v>
      </c>
      <c r="E7" s="286" t="s">
        <v>12</v>
      </c>
      <c r="F7" s="279" t="s">
        <v>13</v>
      </c>
      <c r="G7" s="279" t="s">
        <v>14</v>
      </c>
      <c r="H7" s="279" t="s">
        <v>15</v>
      </c>
      <c r="I7" s="279" t="s">
        <v>16</v>
      </c>
      <c r="J7" s="279" t="s">
        <v>17</v>
      </c>
      <c r="K7" s="279"/>
      <c r="L7" s="279"/>
      <c r="M7" s="279"/>
      <c r="N7" s="279"/>
      <c r="O7" s="279"/>
      <c r="P7" s="279"/>
      <c r="Q7" s="279"/>
      <c r="R7" s="279"/>
      <c r="S7" s="279"/>
      <c r="T7" s="279"/>
      <c r="U7" s="279"/>
      <c r="V7" s="279"/>
      <c r="W7" s="279"/>
      <c r="X7" s="279"/>
      <c r="Y7" s="279"/>
      <c r="Z7" s="279"/>
      <c r="AA7" s="279"/>
      <c r="AB7" s="279"/>
      <c r="AC7" s="279"/>
      <c r="AD7" s="279"/>
      <c r="AE7" s="279"/>
      <c r="AF7" s="279"/>
      <c r="AG7" s="279"/>
      <c r="AH7" s="279" t="s">
        <v>18</v>
      </c>
      <c r="AI7" s="279" t="s">
        <v>19</v>
      </c>
      <c r="AJ7" s="279" t="s">
        <v>20</v>
      </c>
      <c r="AK7" s="279" t="s">
        <v>21</v>
      </c>
      <c r="AL7" s="279" t="s">
        <v>22</v>
      </c>
      <c r="AM7" s="279" t="s">
        <v>23</v>
      </c>
      <c r="AN7" s="279" t="s">
        <v>24</v>
      </c>
      <c r="AO7" s="279" t="s">
        <v>25</v>
      </c>
      <c r="AP7" s="279" t="s">
        <v>813</v>
      </c>
    </row>
    <row r="8" spans="1:42" ht="27" customHeight="1">
      <c r="A8" s="279"/>
      <c r="B8" s="279"/>
      <c r="C8" s="279"/>
      <c r="D8" s="279"/>
      <c r="E8" s="287"/>
      <c r="F8" s="279"/>
      <c r="G8" s="279"/>
      <c r="H8" s="279"/>
      <c r="I8" s="279"/>
      <c r="J8" s="279" t="s">
        <v>26</v>
      </c>
      <c r="K8" s="279"/>
      <c r="L8" s="279" t="s">
        <v>27</v>
      </c>
      <c r="M8" s="279"/>
      <c r="N8" s="279" t="s">
        <v>28</v>
      </c>
      <c r="O8" s="279"/>
      <c r="P8" s="279" t="s">
        <v>29</v>
      </c>
      <c r="Q8" s="279"/>
      <c r="R8" s="279" t="s">
        <v>30</v>
      </c>
      <c r="S8" s="279"/>
      <c r="T8" s="279" t="s">
        <v>31</v>
      </c>
      <c r="U8" s="279"/>
      <c r="V8" s="279" t="s">
        <v>32</v>
      </c>
      <c r="W8" s="279"/>
      <c r="X8" s="279" t="s">
        <v>33</v>
      </c>
      <c r="Y8" s="279"/>
      <c r="Z8" s="279" t="s">
        <v>34</v>
      </c>
      <c r="AA8" s="279"/>
      <c r="AB8" s="279" t="s">
        <v>35</v>
      </c>
      <c r="AC8" s="279"/>
      <c r="AD8" s="279" t="s">
        <v>36</v>
      </c>
      <c r="AE8" s="279"/>
      <c r="AF8" s="279" t="s">
        <v>37</v>
      </c>
      <c r="AG8" s="279" t="s">
        <v>37</v>
      </c>
      <c r="AH8" s="279"/>
      <c r="AI8" s="279"/>
      <c r="AJ8" s="279"/>
      <c r="AK8" s="279"/>
      <c r="AL8" s="279"/>
      <c r="AM8" s="279"/>
      <c r="AN8" s="279"/>
      <c r="AO8" s="279"/>
      <c r="AP8" s="279"/>
    </row>
    <row r="9" spans="1:42" ht="63" customHeight="1">
      <c r="A9" s="279"/>
      <c r="B9" s="279"/>
      <c r="C9" s="279"/>
      <c r="D9" s="279"/>
      <c r="E9" s="288"/>
      <c r="F9" s="279"/>
      <c r="G9" s="279"/>
      <c r="H9" s="279"/>
      <c r="I9" s="27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79"/>
      <c r="AI9" s="279"/>
      <c r="AJ9" s="279"/>
      <c r="AK9" s="279"/>
      <c r="AL9" s="279"/>
      <c r="AM9" s="279"/>
      <c r="AN9" s="279"/>
      <c r="AO9" s="279"/>
      <c r="AP9" s="279"/>
    </row>
    <row r="10" spans="1:42" s="28" customFormat="1" ht="57" hidden="1" customHeight="1">
      <c r="A10" s="43" t="s">
        <v>40</v>
      </c>
      <c r="B10" s="60" t="s">
        <v>41</v>
      </c>
      <c r="C10" s="60">
        <v>526</v>
      </c>
      <c r="D10" s="247">
        <v>1</v>
      </c>
      <c r="E10" s="252">
        <v>2680661000</v>
      </c>
      <c r="F10" s="44" t="s">
        <v>42</v>
      </c>
      <c r="G10" s="44" t="s">
        <v>43</v>
      </c>
      <c r="H10" s="31">
        <v>0.2</v>
      </c>
      <c r="I10" s="250">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c r="A11" s="43" t="s">
        <v>40</v>
      </c>
      <c r="B11" s="60" t="s">
        <v>41</v>
      </c>
      <c r="C11" s="60">
        <v>526</v>
      </c>
      <c r="D11" s="248"/>
      <c r="E11" s="253"/>
      <c r="F11" s="44" t="s">
        <v>42</v>
      </c>
      <c r="G11" s="44" t="s">
        <v>48</v>
      </c>
      <c r="H11" s="31">
        <v>0.4</v>
      </c>
      <c r="I11" s="250"/>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c r="A12" s="43" t="s">
        <v>40</v>
      </c>
      <c r="B12" s="60" t="s">
        <v>41</v>
      </c>
      <c r="C12" s="60">
        <v>526</v>
      </c>
      <c r="D12" s="248"/>
      <c r="E12" s="253"/>
      <c r="F12" s="44" t="s">
        <v>42</v>
      </c>
      <c r="G12" s="44" t="s">
        <v>50</v>
      </c>
      <c r="H12" s="31">
        <v>0.2</v>
      </c>
      <c r="I12" s="250"/>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c r="A13" s="43" t="s">
        <v>40</v>
      </c>
      <c r="B13" s="60" t="s">
        <v>41</v>
      </c>
      <c r="C13" s="60">
        <v>526</v>
      </c>
      <c r="D13" s="249"/>
      <c r="E13" s="253"/>
      <c r="F13" s="44" t="s">
        <v>42</v>
      </c>
      <c r="G13" s="44" t="s">
        <v>52</v>
      </c>
      <c r="H13" s="31">
        <v>0.2</v>
      </c>
      <c r="I13" s="250"/>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c r="A14" s="43" t="s">
        <v>40</v>
      </c>
      <c r="B14" s="60" t="s">
        <v>41</v>
      </c>
      <c r="C14" s="60">
        <v>528</v>
      </c>
      <c r="D14" s="247">
        <v>1</v>
      </c>
      <c r="E14" s="253"/>
      <c r="F14" s="44" t="s">
        <v>54</v>
      </c>
      <c r="G14" s="44" t="s">
        <v>717</v>
      </c>
      <c r="H14" s="31">
        <v>0.2</v>
      </c>
      <c r="I14" s="261">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c r="A15" s="43" t="s">
        <v>40</v>
      </c>
      <c r="B15" s="60" t="s">
        <v>41</v>
      </c>
      <c r="C15" s="60">
        <v>528</v>
      </c>
      <c r="D15" s="248"/>
      <c r="E15" s="253"/>
      <c r="F15" s="44" t="s">
        <v>54</v>
      </c>
      <c r="G15" s="44" t="s">
        <v>58</v>
      </c>
      <c r="H15" s="31">
        <v>0.1</v>
      </c>
      <c r="I15" s="262"/>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c r="A16" s="43" t="s">
        <v>40</v>
      </c>
      <c r="B16" s="60" t="s">
        <v>41</v>
      </c>
      <c r="C16" s="60">
        <v>528</v>
      </c>
      <c r="D16" s="249"/>
      <c r="E16" s="254"/>
      <c r="F16" s="44" t="s">
        <v>54</v>
      </c>
      <c r="G16" s="44" t="s">
        <v>59</v>
      </c>
      <c r="H16" s="31">
        <v>0.7</v>
      </c>
      <c r="I16" s="263"/>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c r="A17" s="43" t="s">
        <v>40</v>
      </c>
      <c r="B17" s="60" t="s">
        <v>41</v>
      </c>
      <c r="C17" s="60">
        <v>527</v>
      </c>
      <c r="D17" s="247">
        <v>1</v>
      </c>
      <c r="E17" s="252">
        <v>628314000</v>
      </c>
      <c r="F17" s="44" t="s">
        <v>61</v>
      </c>
      <c r="G17" s="44" t="s">
        <v>62</v>
      </c>
      <c r="H17" s="31">
        <v>0.33</v>
      </c>
      <c r="I17" s="261">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c r="A18" s="158" t="s">
        <v>40</v>
      </c>
      <c r="B18" s="159" t="s">
        <v>41</v>
      </c>
      <c r="C18" s="159">
        <v>527</v>
      </c>
      <c r="D18" s="248"/>
      <c r="E18" s="253"/>
      <c r="F18" s="160" t="s">
        <v>61</v>
      </c>
      <c r="G18" s="160" t="s">
        <v>64</v>
      </c>
      <c r="H18" s="161">
        <v>0.33</v>
      </c>
      <c r="I18" s="262"/>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c r="A19" s="43" t="s">
        <v>40</v>
      </c>
      <c r="B19" s="60" t="s">
        <v>41</v>
      </c>
      <c r="C19" s="60">
        <v>527</v>
      </c>
      <c r="D19" s="249"/>
      <c r="E19" s="254"/>
      <c r="F19" s="44" t="s">
        <v>61</v>
      </c>
      <c r="G19" s="44" t="s">
        <v>67</v>
      </c>
      <c r="H19" s="31">
        <v>0.34</v>
      </c>
      <c r="I19" s="263"/>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c r="A20" s="43" t="s">
        <v>40</v>
      </c>
      <c r="B20" s="60" t="s">
        <v>41</v>
      </c>
      <c r="C20" s="60">
        <v>526</v>
      </c>
      <c r="D20" s="60" t="s">
        <v>70</v>
      </c>
      <c r="E20" s="60" t="s">
        <v>70</v>
      </c>
      <c r="F20" s="44" t="s">
        <v>71</v>
      </c>
      <c r="G20" s="44" t="s">
        <v>72</v>
      </c>
      <c r="H20" s="33">
        <v>0.36</v>
      </c>
      <c r="I20" s="246">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c r="A21" s="43" t="s">
        <v>40</v>
      </c>
      <c r="B21" s="60" t="s">
        <v>41</v>
      </c>
      <c r="C21" s="60">
        <v>526</v>
      </c>
      <c r="D21" s="60" t="s">
        <v>70</v>
      </c>
      <c r="E21" s="60" t="s">
        <v>70</v>
      </c>
      <c r="F21" s="44" t="s">
        <v>71</v>
      </c>
      <c r="G21" s="44" t="s">
        <v>75</v>
      </c>
      <c r="H21" s="33">
        <v>0.09</v>
      </c>
      <c r="I21" s="246"/>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c r="A22" s="43" t="s">
        <v>40</v>
      </c>
      <c r="B22" s="60" t="s">
        <v>41</v>
      </c>
      <c r="C22" s="60">
        <v>526</v>
      </c>
      <c r="D22" s="60" t="s">
        <v>70</v>
      </c>
      <c r="E22" s="60" t="s">
        <v>70</v>
      </c>
      <c r="F22" s="44" t="s">
        <v>77</v>
      </c>
      <c r="G22" s="44" t="s">
        <v>78</v>
      </c>
      <c r="H22" s="33">
        <v>0.15</v>
      </c>
      <c r="I22" s="246"/>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c r="A23" s="43" t="s">
        <v>40</v>
      </c>
      <c r="B23" s="60" t="s">
        <v>41</v>
      </c>
      <c r="C23" s="60">
        <v>526</v>
      </c>
      <c r="D23" s="60" t="s">
        <v>70</v>
      </c>
      <c r="E23" s="60" t="s">
        <v>70</v>
      </c>
      <c r="F23" s="44" t="s">
        <v>80</v>
      </c>
      <c r="G23" s="44" t="s">
        <v>81</v>
      </c>
      <c r="H23" s="33">
        <v>0.1</v>
      </c>
      <c r="I23" s="246"/>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c r="A24" s="43" t="s">
        <v>40</v>
      </c>
      <c r="B24" s="60" t="s">
        <v>41</v>
      </c>
      <c r="C24" s="60">
        <v>526</v>
      </c>
      <c r="D24" s="60" t="s">
        <v>70</v>
      </c>
      <c r="E24" s="60" t="s">
        <v>70</v>
      </c>
      <c r="F24" s="44" t="s">
        <v>83</v>
      </c>
      <c r="G24" s="44" t="s">
        <v>84</v>
      </c>
      <c r="H24" s="33">
        <v>0.1</v>
      </c>
      <c r="I24" s="246"/>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c r="A25" s="43" t="s">
        <v>40</v>
      </c>
      <c r="B25" s="60" t="s">
        <v>41</v>
      </c>
      <c r="C25" s="60">
        <v>526</v>
      </c>
      <c r="D25" s="60" t="s">
        <v>70</v>
      </c>
      <c r="E25" s="60" t="s">
        <v>70</v>
      </c>
      <c r="F25" s="44" t="s">
        <v>86</v>
      </c>
      <c r="G25" s="44" t="s">
        <v>87</v>
      </c>
      <c r="H25" s="33">
        <v>0.1</v>
      </c>
      <c r="I25" s="246"/>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c r="A26" s="43" t="s">
        <v>40</v>
      </c>
      <c r="B26" s="60" t="s">
        <v>41</v>
      </c>
      <c r="C26" s="60">
        <v>526</v>
      </c>
      <c r="D26" s="60" t="s">
        <v>70</v>
      </c>
      <c r="E26" s="60" t="s">
        <v>70</v>
      </c>
      <c r="F26" s="44" t="s">
        <v>86</v>
      </c>
      <c r="G26" s="44" t="s">
        <v>89</v>
      </c>
      <c r="H26" s="33">
        <v>0.1</v>
      </c>
      <c r="I26" s="246"/>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c r="A27" s="43" t="s">
        <v>40</v>
      </c>
      <c r="B27" s="60" t="s">
        <v>41</v>
      </c>
      <c r="C27" s="60">
        <v>526</v>
      </c>
      <c r="D27" s="60" t="s">
        <v>70</v>
      </c>
      <c r="E27" s="60" t="s">
        <v>70</v>
      </c>
      <c r="F27" s="44" t="s">
        <v>91</v>
      </c>
      <c r="G27" s="44" t="s">
        <v>92</v>
      </c>
      <c r="H27" s="33">
        <v>0.2</v>
      </c>
      <c r="I27" s="26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5" hidden="1" customHeight="1">
      <c r="A28" s="43" t="s">
        <v>40</v>
      </c>
      <c r="B28" s="60" t="s">
        <v>41</v>
      </c>
      <c r="C28" s="60">
        <v>526</v>
      </c>
      <c r="D28" s="60" t="s">
        <v>70</v>
      </c>
      <c r="E28" s="60" t="s">
        <v>70</v>
      </c>
      <c r="F28" s="44" t="s">
        <v>91</v>
      </c>
      <c r="G28" s="44" t="s">
        <v>96</v>
      </c>
      <c r="H28" s="33">
        <v>0.8</v>
      </c>
      <c r="I28" s="26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c r="A29" s="43" t="s">
        <v>40</v>
      </c>
      <c r="B29" s="60" t="s">
        <v>41</v>
      </c>
      <c r="C29" s="60">
        <v>526</v>
      </c>
      <c r="D29" s="60" t="s">
        <v>70</v>
      </c>
      <c r="E29" s="60" t="s">
        <v>70</v>
      </c>
      <c r="F29" s="44" t="s">
        <v>98</v>
      </c>
      <c r="G29" s="44" t="s">
        <v>99</v>
      </c>
      <c r="H29" s="33">
        <v>0.2</v>
      </c>
      <c r="I29" s="26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c r="A30" s="43" t="s">
        <v>40</v>
      </c>
      <c r="B30" s="60" t="s">
        <v>41</v>
      </c>
      <c r="C30" s="60">
        <v>526</v>
      </c>
      <c r="D30" s="60" t="s">
        <v>70</v>
      </c>
      <c r="E30" s="60" t="s">
        <v>70</v>
      </c>
      <c r="F30" s="44" t="s">
        <v>98</v>
      </c>
      <c r="G30" s="44" t="s">
        <v>101</v>
      </c>
      <c r="H30" s="33">
        <v>0.8</v>
      </c>
      <c r="I30" s="26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c r="A31" s="43" t="s">
        <v>40</v>
      </c>
      <c r="B31" s="60" t="s">
        <v>41</v>
      </c>
      <c r="C31" s="60">
        <v>526</v>
      </c>
      <c r="D31" s="60" t="s">
        <v>70</v>
      </c>
      <c r="E31" s="60" t="s">
        <v>70</v>
      </c>
      <c r="F31" s="44" t="s">
        <v>103</v>
      </c>
      <c r="G31" s="44" t="s">
        <v>104</v>
      </c>
      <c r="H31" s="33">
        <v>0.5</v>
      </c>
      <c r="I31" s="26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c r="A32" s="43" t="s">
        <v>40</v>
      </c>
      <c r="B32" s="60" t="s">
        <v>41</v>
      </c>
      <c r="C32" s="60">
        <v>526</v>
      </c>
      <c r="D32" s="60" t="s">
        <v>70</v>
      </c>
      <c r="E32" s="60" t="s">
        <v>70</v>
      </c>
      <c r="F32" s="44" t="s">
        <v>103</v>
      </c>
      <c r="G32" s="44" t="s">
        <v>105</v>
      </c>
      <c r="H32" s="33">
        <v>0.5</v>
      </c>
      <c r="I32" s="26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90" hidden="1">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c r="A35" s="43" t="s">
        <v>40</v>
      </c>
      <c r="B35" s="60" t="s">
        <v>41</v>
      </c>
      <c r="C35" s="60">
        <v>526</v>
      </c>
      <c r="D35" s="60" t="s">
        <v>70</v>
      </c>
      <c r="E35" s="60" t="s">
        <v>70</v>
      </c>
      <c r="F35" s="44" t="s">
        <v>114</v>
      </c>
      <c r="G35" s="44" t="s">
        <v>115</v>
      </c>
      <c r="H35" s="33">
        <v>0.25</v>
      </c>
      <c r="I35" s="26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c r="A36" s="43" t="s">
        <v>40</v>
      </c>
      <c r="B36" s="60" t="s">
        <v>41</v>
      </c>
      <c r="C36" s="60">
        <v>526</v>
      </c>
      <c r="D36" s="60" t="s">
        <v>70</v>
      </c>
      <c r="E36" s="60" t="s">
        <v>70</v>
      </c>
      <c r="F36" s="44" t="s">
        <v>114</v>
      </c>
      <c r="G36" s="44" t="s">
        <v>117</v>
      </c>
      <c r="H36" s="33">
        <v>0.25</v>
      </c>
      <c r="I36" s="26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c r="A37" s="43" t="s">
        <v>40</v>
      </c>
      <c r="B37" s="60" t="s">
        <v>41</v>
      </c>
      <c r="C37" s="60">
        <v>526</v>
      </c>
      <c r="D37" s="60" t="s">
        <v>70</v>
      </c>
      <c r="E37" s="60" t="s">
        <v>70</v>
      </c>
      <c r="F37" s="44" t="s">
        <v>114</v>
      </c>
      <c r="G37" s="44" t="s">
        <v>119</v>
      </c>
      <c r="H37" s="33">
        <v>0.5</v>
      </c>
      <c r="I37" s="26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c r="A38" s="43" t="s">
        <v>40</v>
      </c>
      <c r="B38" s="60" t="s">
        <v>41</v>
      </c>
      <c r="C38" s="60">
        <v>526</v>
      </c>
      <c r="D38" s="60" t="s">
        <v>70</v>
      </c>
      <c r="E38" s="60" t="s">
        <v>70</v>
      </c>
      <c r="F38" s="44" t="s">
        <v>121</v>
      </c>
      <c r="G38" s="44" t="s">
        <v>122</v>
      </c>
      <c r="H38" s="33">
        <v>0.2</v>
      </c>
      <c r="I38" s="26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c r="A39" s="43" t="s">
        <v>40</v>
      </c>
      <c r="B39" s="60" t="s">
        <v>41</v>
      </c>
      <c r="C39" s="60">
        <v>526</v>
      </c>
      <c r="D39" s="60" t="s">
        <v>70</v>
      </c>
      <c r="E39" s="60" t="s">
        <v>70</v>
      </c>
      <c r="F39" s="44" t="s">
        <v>121</v>
      </c>
      <c r="G39" s="44" t="s">
        <v>124</v>
      </c>
      <c r="H39" s="33">
        <v>0.8</v>
      </c>
      <c r="I39" s="26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c r="A42" s="43" t="s">
        <v>40</v>
      </c>
      <c r="B42" s="60" t="s">
        <v>41</v>
      </c>
      <c r="C42" s="60">
        <v>527</v>
      </c>
      <c r="D42" s="60" t="s">
        <v>70</v>
      </c>
      <c r="E42" s="60" t="s">
        <v>70</v>
      </c>
      <c r="F42" s="44" t="s">
        <v>129</v>
      </c>
      <c r="G42" s="44" t="s">
        <v>130</v>
      </c>
      <c r="H42" s="31">
        <v>0.2</v>
      </c>
      <c r="I42" s="250">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c r="A43" s="43" t="s">
        <v>40</v>
      </c>
      <c r="B43" s="60" t="s">
        <v>41</v>
      </c>
      <c r="C43" s="60">
        <v>527</v>
      </c>
      <c r="D43" s="60" t="s">
        <v>70</v>
      </c>
      <c r="E43" s="60" t="s">
        <v>70</v>
      </c>
      <c r="F43" s="44" t="s">
        <v>129</v>
      </c>
      <c r="G43" s="44" t="s">
        <v>132</v>
      </c>
      <c r="H43" s="31">
        <v>0.25</v>
      </c>
      <c r="I43" s="251"/>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c r="A44" s="43" t="s">
        <v>40</v>
      </c>
      <c r="B44" s="60" t="s">
        <v>41</v>
      </c>
      <c r="C44" s="60">
        <v>527</v>
      </c>
      <c r="D44" s="60" t="s">
        <v>70</v>
      </c>
      <c r="E44" s="60" t="s">
        <v>70</v>
      </c>
      <c r="F44" s="44" t="s">
        <v>129</v>
      </c>
      <c r="G44" s="44" t="s">
        <v>134</v>
      </c>
      <c r="H44" s="31">
        <v>0.15</v>
      </c>
      <c r="I44" s="251"/>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c r="A45" s="43" t="s">
        <v>40</v>
      </c>
      <c r="B45" s="60" t="s">
        <v>41</v>
      </c>
      <c r="C45" s="60">
        <v>527</v>
      </c>
      <c r="D45" s="60" t="s">
        <v>70</v>
      </c>
      <c r="E45" s="60" t="s">
        <v>70</v>
      </c>
      <c r="F45" s="44" t="s">
        <v>129</v>
      </c>
      <c r="G45" s="44" t="s">
        <v>136</v>
      </c>
      <c r="H45" s="31">
        <v>0.2</v>
      </c>
      <c r="I45" s="251"/>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c r="A46" s="43" t="s">
        <v>40</v>
      </c>
      <c r="B46" s="60" t="s">
        <v>41</v>
      </c>
      <c r="C46" s="60">
        <v>527</v>
      </c>
      <c r="D46" s="60" t="s">
        <v>70</v>
      </c>
      <c r="E46" s="60" t="s">
        <v>70</v>
      </c>
      <c r="F46" s="44" t="s">
        <v>129</v>
      </c>
      <c r="G46" s="44" t="s">
        <v>138</v>
      </c>
      <c r="H46" s="31">
        <v>0.2</v>
      </c>
      <c r="I46" s="251"/>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c r="A47" s="43" t="s">
        <v>40</v>
      </c>
      <c r="B47" s="60" t="s">
        <v>41</v>
      </c>
      <c r="C47" s="60">
        <v>527</v>
      </c>
      <c r="D47" s="60" t="s">
        <v>70</v>
      </c>
      <c r="E47" s="60" t="s">
        <v>70</v>
      </c>
      <c r="F47" s="44" t="s">
        <v>140</v>
      </c>
      <c r="G47" s="44" t="s">
        <v>141</v>
      </c>
      <c r="H47" s="33">
        <v>0.5</v>
      </c>
      <c r="I47" s="261">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c r="A48" s="43" t="s">
        <v>40</v>
      </c>
      <c r="B48" s="60" t="s">
        <v>41</v>
      </c>
      <c r="C48" s="60">
        <v>527</v>
      </c>
      <c r="D48" s="60" t="s">
        <v>70</v>
      </c>
      <c r="E48" s="60" t="s">
        <v>70</v>
      </c>
      <c r="F48" s="44" t="s">
        <v>140</v>
      </c>
      <c r="G48" s="44" t="s">
        <v>143</v>
      </c>
      <c r="H48" s="33">
        <v>0.5</v>
      </c>
      <c r="I48" s="263"/>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c r="A49" s="43" t="s">
        <v>40</v>
      </c>
      <c r="B49" s="60" t="s">
        <v>41</v>
      </c>
      <c r="C49" s="60">
        <v>527</v>
      </c>
      <c r="D49" s="60" t="s">
        <v>70</v>
      </c>
      <c r="E49" s="60" t="s">
        <v>70</v>
      </c>
      <c r="F49" s="44" t="s">
        <v>145</v>
      </c>
      <c r="G49" s="44" t="s">
        <v>146</v>
      </c>
      <c r="H49" s="33">
        <v>0.5</v>
      </c>
      <c r="I49" s="250">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c r="A50" s="43" t="s">
        <v>40</v>
      </c>
      <c r="B50" s="60" t="s">
        <v>41</v>
      </c>
      <c r="C50" s="60">
        <v>527</v>
      </c>
      <c r="D50" s="60" t="s">
        <v>70</v>
      </c>
      <c r="E50" s="60" t="s">
        <v>70</v>
      </c>
      <c r="F50" s="44" t="s">
        <v>145</v>
      </c>
      <c r="G50" s="44" t="s">
        <v>148</v>
      </c>
      <c r="H50" s="33">
        <v>0.5</v>
      </c>
      <c r="I50" s="251"/>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c r="A52" s="43" t="s">
        <v>152</v>
      </c>
      <c r="B52" s="60" t="s">
        <v>153</v>
      </c>
      <c r="C52" s="60">
        <v>329</v>
      </c>
      <c r="D52" s="261">
        <v>0.25</v>
      </c>
      <c r="E52" s="252">
        <v>1006256289</v>
      </c>
      <c r="F52" s="43" t="s">
        <v>154</v>
      </c>
      <c r="G52" s="43" t="s">
        <v>155</v>
      </c>
      <c r="H52" s="33">
        <v>0.2</v>
      </c>
      <c r="I52" s="246">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c r="A53" s="43" t="s">
        <v>152</v>
      </c>
      <c r="B53" s="60" t="s">
        <v>153</v>
      </c>
      <c r="C53" s="60">
        <v>329</v>
      </c>
      <c r="D53" s="248"/>
      <c r="E53" s="253"/>
      <c r="F53" s="43" t="s">
        <v>154</v>
      </c>
      <c r="G53" s="44" t="s">
        <v>161</v>
      </c>
      <c r="H53" s="33">
        <v>0.1</v>
      </c>
      <c r="I53" s="246"/>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c r="A54" s="43" t="s">
        <v>152</v>
      </c>
      <c r="B54" s="60" t="s">
        <v>153</v>
      </c>
      <c r="C54" s="60">
        <v>329</v>
      </c>
      <c r="D54" s="248"/>
      <c r="E54" s="253"/>
      <c r="F54" s="43" t="s">
        <v>154</v>
      </c>
      <c r="G54" s="44" t="s">
        <v>163</v>
      </c>
      <c r="H54" s="33">
        <v>0.2</v>
      </c>
      <c r="I54" s="246"/>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c r="A55" s="43" t="s">
        <v>152</v>
      </c>
      <c r="B55" s="60" t="s">
        <v>153</v>
      </c>
      <c r="C55" s="60">
        <v>329</v>
      </c>
      <c r="D55" s="248"/>
      <c r="E55" s="253"/>
      <c r="F55" s="43" t="s">
        <v>154</v>
      </c>
      <c r="G55" s="44" t="s">
        <v>165</v>
      </c>
      <c r="H55" s="33">
        <v>0.1</v>
      </c>
      <c r="I55" s="246"/>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c r="A56" s="43" t="s">
        <v>152</v>
      </c>
      <c r="B56" s="60" t="s">
        <v>153</v>
      </c>
      <c r="C56" s="60">
        <v>329</v>
      </c>
      <c r="D56" s="248"/>
      <c r="E56" s="253"/>
      <c r="F56" s="43" t="s">
        <v>154</v>
      </c>
      <c r="G56" s="44" t="s">
        <v>167</v>
      </c>
      <c r="H56" s="33">
        <v>0.1</v>
      </c>
      <c r="I56" s="246"/>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c r="A57" s="43" t="s">
        <v>152</v>
      </c>
      <c r="B57" s="60" t="s">
        <v>153</v>
      </c>
      <c r="C57" s="60">
        <v>329</v>
      </c>
      <c r="D57" s="248"/>
      <c r="E57" s="253"/>
      <c r="F57" s="43" t="s">
        <v>154</v>
      </c>
      <c r="G57" s="44" t="s">
        <v>169</v>
      </c>
      <c r="H57" s="33">
        <v>0.2</v>
      </c>
      <c r="I57" s="246"/>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c r="A58" s="43" t="s">
        <v>152</v>
      </c>
      <c r="B58" s="60" t="s">
        <v>153</v>
      </c>
      <c r="C58" s="60">
        <v>329</v>
      </c>
      <c r="D58" s="248"/>
      <c r="E58" s="253"/>
      <c r="F58" s="43" t="s">
        <v>154</v>
      </c>
      <c r="G58" s="43" t="s">
        <v>171</v>
      </c>
      <c r="H58" s="33">
        <v>0.1</v>
      </c>
      <c r="I58" s="246"/>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c r="A59" s="43" t="s">
        <v>152</v>
      </c>
      <c r="B59" s="60" t="s">
        <v>153</v>
      </c>
      <c r="C59" s="60">
        <v>329</v>
      </c>
      <c r="D59" s="60" t="s">
        <v>70</v>
      </c>
      <c r="E59" s="60" t="s">
        <v>70</v>
      </c>
      <c r="F59" s="43" t="s">
        <v>175</v>
      </c>
      <c r="G59" s="43" t="s">
        <v>176</v>
      </c>
      <c r="H59" s="33">
        <v>0.5</v>
      </c>
      <c r="I59" s="265">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c r="A60" s="43" t="s">
        <v>152</v>
      </c>
      <c r="B60" s="60" t="s">
        <v>153</v>
      </c>
      <c r="C60" s="60">
        <v>329</v>
      </c>
      <c r="D60" s="60" t="s">
        <v>70</v>
      </c>
      <c r="E60" s="60" t="s">
        <v>70</v>
      </c>
      <c r="F60" s="43" t="s">
        <v>175</v>
      </c>
      <c r="G60" s="43" t="s">
        <v>178</v>
      </c>
      <c r="H60" s="33">
        <v>0.5</v>
      </c>
      <c r="I60" s="267"/>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c r="A61" s="43" t="s">
        <v>40</v>
      </c>
      <c r="B61" s="60" t="s">
        <v>41</v>
      </c>
      <c r="C61" s="60">
        <v>528</v>
      </c>
      <c r="D61" s="60" t="s">
        <v>70</v>
      </c>
      <c r="E61" s="60" t="s">
        <v>70</v>
      </c>
      <c r="F61" s="44" t="s">
        <v>721</v>
      </c>
      <c r="G61" s="44" t="s">
        <v>180</v>
      </c>
      <c r="H61" s="31">
        <v>0.2</v>
      </c>
      <c r="I61" s="246">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c r="A62" s="43" t="s">
        <v>40</v>
      </c>
      <c r="B62" s="60" t="s">
        <v>41</v>
      </c>
      <c r="C62" s="60">
        <v>528</v>
      </c>
      <c r="D62" s="60" t="s">
        <v>70</v>
      </c>
      <c r="E62" s="60" t="s">
        <v>70</v>
      </c>
      <c r="F62" s="44" t="s">
        <v>721</v>
      </c>
      <c r="G62" s="44" t="s">
        <v>185</v>
      </c>
      <c r="H62" s="31">
        <v>0.2</v>
      </c>
      <c r="I62" s="246"/>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c r="A63" s="43" t="s">
        <v>40</v>
      </c>
      <c r="B63" s="60" t="s">
        <v>41</v>
      </c>
      <c r="C63" s="60">
        <v>528</v>
      </c>
      <c r="D63" s="60" t="s">
        <v>70</v>
      </c>
      <c r="E63" s="60" t="s">
        <v>70</v>
      </c>
      <c r="F63" s="44" t="s">
        <v>721</v>
      </c>
      <c r="G63" s="44" t="s">
        <v>187</v>
      </c>
      <c r="H63" s="31">
        <v>0.1</v>
      </c>
      <c r="I63" s="246"/>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c r="A64" s="43" t="s">
        <v>40</v>
      </c>
      <c r="B64" s="60" t="s">
        <v>41</v>
      </c>
      <c r="C64" s="60">
        <v>528</v>
      </c>
      <c r="D64" s="60" t="s">
        <v>70</v>
      </c>
      <c r="E64" s="60" t="s">
        <v>70</v>
      </c>
      <c r="F64" s="44" t="s">
        <v>721</v>
      </c>
      <c r="G64" s="44" t="s">
        <v>189</v>
      </c>
      <c r="H64" s="31">
        <v>0.2</v>
      </c>
      <c r="I64" s="246"/>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c r="A65" s="43" t="s">
        <v>40</v>
      </c>
      <c r="B65" s="60" t="s">
        <v>41</v>
      </c>
      <c r="C65" s="60">
        <v>528</v>
      </c>
      <c r="D65" s="60" t="s">
        <v>70</v>
      </c>
      <c r="E65" s="60" t="s">
        <v>70</v>
      </c>
      <c r="F65" s="44" t="s">
        <v>721</v>
      </c>
      <c r="G65" s="44" t="s">
        <v>191</v>
      </c>
      <c r="H65" s="31">
        <v>0.1</v>
      </c>
      <c r="I65" s="246"/>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c r="A66" s="43" t="s">
        <v>40</v>
      </c>
      <c r="B66" s="60" t="s">
        <v>41</v>
      </c>
      <c r="C66" s="60">
        <v>528</v>
      </c>
      <c r="D66" s="60" t="s">
        <v>70</v>
      </c>
      <c r="E66" s="60" t="s">
        <v>70</v>
      </c>
      <c r="F66" s="44" t="s">
        <v>721</v>
      </c>
      <c r="G66" s="44" t="s">
        <v>193</v>
      </c>
      <c r="H66" s="31">
        <v>0.1</v>
      </c>
      <c r="I66" s="246"/>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c r="A67" s="43" t="s">
        <v>40</v>
      </c>
      <c r="B67" s="60" t="s">
        <v>41</v>
      </c>
      <c r="C67" s="60">
        <v>528</v>
      </c>
      <c r="D67" s="60" t="s">
        <v>70</v>
      </c>
      <c r="E67" s="60" t="s">
        <v>70</v>
      </c>
      <c r="F67" s="44" t="s">
        <v>721</v>
      </c>
      <c r="G67" s="44" t="s">
        <v>194</v>
      </c>
      <c r="H67" s="31">
        <v>0.1</v>
      </c>
      <c r="I67" s="246"/>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c r="A68" s="43" t="s">
        <v>40</v>
      </c>
      <c r="B68" s="60" t="s">
        <v>41</v>
      </c>
      <c r="C68" s="60">
        <v>528</v>
      </c>
      <c r="D68" s="60">
        <v>1</v>
      </c>
      <c r="E68" s="60" t="s">
        <v>70</v>
      </c>
      <c r="F68" s="43" t="s">
        <v>196</v>
      </c>
      <c r="G68" s="43" t="s">
        <v>197</v>
      </c>
      <c r="H68" s="63">
        <v>0.5</v>
      </c>
      <c r="I68" s="250">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c r="A69" s="43" t="s">
        <v>40</v>
      </c>
      <c r="B69" s="60" t="s">
        <v>41</v>
      </c>
      <c r="C69" s="60">
        <v>528</v>
      </c>
      <c r="D69" s="60">
        <v>1</v>
      </c>
      <c r="E69" s="60" t="s">
        <v>70</v>
      </c>
      <c r="F69" s="43" t="s">
        <v>196</v>
      </c>
      <c r="G69" s="43" t="s">
        <v>201</v>
      </c>
      <c r="H69" s="63">
        <v>0.5</v>
      </c>
      <c r="I69" s="250"/>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c r="A70" s="43" t="s">
        <v>40</v>
      </c>
      <c r="B70" s="60" t="s">
        <v>203</v>
      </c>
      <c r="C70" s="60">
        <v>424</v>
      </c>
      <c r="D70" s="60" t="s">
        <v>70</v>
      </c>
      <c r="E70" s="60" t="s">
        <v>70</v>
      </c>
      <c r="F70" s="44" t="s">
        <v>204</v>
      </c>
      <c r="G70" s="43" t="s">
        <v>205</v>
      </c>
      <c r="H70" s="63">
        <v>0.16669999999999999</v>
      </c>
      <c r="I70" s="250">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c r="A71" s="43" t="s">
        <v>40</v>
      </c>
      <c r="B71" s="60" t="s">
        <v>203</v>
      </c>
      <c r="C71" s="60">
        <v>424</v>
      </c>
      <c r="D71" s="60" t="s">
        <v>70</v>
      </c>
      <c r="E71" s="60" t="s">
        <v>70</v>
      </c>
      <c r="F71" s="43" t="s">
        <v>204</v>
      </c>
      <c r="G71" s="43" t="s">
        <v>208</v>
      </c>
      <c r="H71" s="63">
        <v>0.1666</v>
      </c>
      <c r="I71" s="251"/>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c r="A72" s="43" t="s">
        <v>40</v>
      </c>
      <c r="B72" s="60" t="s">
        <v>203</v>
      </c>
      <c r="C72" s="60">
        <v>424</v>
      </c>
      <c r="D72" s="60" t="s">
        <v>70</v>
      </c>
      <c r="E72" s="60" t="s">
        <v>70</v>
      </c>
      <c r="F72" s="43" t="s">
        <v>204</v>
      </c>
      <c r="G72" s="43" t="s">
        <v>747</v>
      </c>
      <c r="H72" s="63">
        <v>0.1666</v>
      </c>
      <c r="I72" s="251"/>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c r="A73" s="43" t="s">
        <v>40</v>
      </c>
      <c r="B73" s="60" t="s">
        <v>203</v>
      </c>
      <c r="C73" s="60">
        <v>424</v>
      </c>
      <c r="D73" s="60" t="s">
        <v>70</v>
      </c>
      <c r="E73" s="60" t="s">
        <v>70</v>
      </c>
      <c r="F73" s="43" t="s">
        <v>204</v>
      </c>
      <c r="G73" s="43" t="s">
        <v>211</v>
      </c>
      <c r="H73" s="63">
        <v>0.16669999999999999</v>
      </c>
      <c r="I73" s="251"/>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c r="A74" s="43" t="s">
        <v>40</v>
      </c>
      <c r="B74" s="60" t="s">
        <v>203</v>
      </c>
      <c r="C74" s="60">
        <v>424</v>
      </c>
      <c r="D74" s="60" t="s">
        <v>70</v>
      </c>
      <c r="E74" s="60" t="s">
        <v>70</v>
      </c>
      <c r="F74" s="43" t="s">
        <v>204</v>
      </c>
      <c r="G74" s="43" t="s">
        <v>213</v>
      </c>
      <c r="H74" s="63">
        <v>0.16669999999999999</v>
      </c>
      <c r="I74" s="25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90" hidden="1">
      <c r="A75" s="43" t="s">
        <v>40</v>
      </c>
      <c r="B75" s="60" t="s">
        <v>203</v>
      </c>
      <c r="C75" s="60">
        <v>424</v>
      </c>
      <c r="D75" s="60" t="s">
        <v>70</v>
      </c>
      <c r="E75" s="60" t="s">
        <v>70</v>
      </c>
      <c r="F75" s="43" t="s">
        <v>204</v>
      </c>
      <c r="G75" s="43" t="s">
        <v>215</v>
      </c>
      <c r="H75" s="63">
        <v>0.16669999999999999</v>
      </c>
      <c r="I75" s="251"/>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c r="A76" s="43" t="s">
        <v>217</v>
      </c>
      <c r="B76" s="60" t="s">
        <v>218</v>
      </c>
      <c r="C76" s="60">
        <v>27</v>
      </c>
      <c r="D76" s="261">
        <v>0.2</v>
      </c>
      <c r="E76" s="264">
        <v>175000000</v>
      </c>
      <c r="F76" s="43" t="s">
        <v>656</v>
      </c>
      <c r="G76" s="43" t="s">
        <v>219</v>
      </c>
      <c r="H76" s="63">
        <v>0.18</v>
      </c>
      <c r="I76" s="250">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1" si="2">+J76+L76+N76+P76+R76+T76+V76+X76+Z76+AB76+AD76+AF76</f>
        <v>1.004</v>
      </c>
      <c r="AI76" s="64">
        <v>44958</v>
      </c>
      <c r="AJ76" s="64">
        <v>45260</v>
      </c>
      <c r="AK76" s="43" t="s">
        <v>220</v>
      </c>
      <c r="AL76" s="43" t="s">
        <v>221</v>
      </c>
      <c r="AM76" s="43" t="s">
        <v>222</v>
      </c>
      <c r="AN76" s="43" t="s">
        <v>748</v>
      </c>
      <c r="AO76" s="43" t="s">
        <v>223</v>
      </c>
    </row>
    <row r="77" spans="1:41" ht="135" hidden="1">
      <c r="A77" s="43" t="s">
        <v>217</v>
      </c>
      <c r="B77" s="60" t="s">
        <v>218</v>
      </c>
      <c r="C77" s="60">
        <v>27</v>
      </c>
      <c r="D77" s="262"/>
      <c r="E77" s="256"/>
      <c r="F77" s="43" t="s">
        <v>656</v>
      </c>
      <c r="G77" s="43" t="s">
        <v>224</v>
      </c>
      <c r="H77" s="63">
        <v>0.18</v>
      </c>
      <c r="I77" s="250"/>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c r="A78" s="43" t="s">
        <v>217</v>
      </c>
      <c r="B78" s="60" t="s">
        <v>218</v>
      </c>
      <c r="C78" s="60">
        <v>27</v>
      </c>
      <c r="D78" s="262"/>
      <c r="E78" s="256"/>
      <c r="F78" s="43" t="s">
        <v>656</v>
      </c>
      <c r="G78" s="43" t="s">
        <v>226</v>
      </c>
      <c r="H78" s="63">
        <v>0.18</v>
      </c>
      <c r="I78" s="250"/>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c r="A79" s="43" t="s">
        <v>217</v>
      </c>
      <c r="B79" s="60" t="s">
        <v>218</v>
      </c>
      <c r="C79" s="60">
        <v>27</v>
      </c>
      <c r="D79" s="262"/>
      <c r="E79" s="256"/>
      <c r="F79" s="43" t="s">
        <v>656</v>
      </c>
      <c r="G79" s="43" t="s">
        <v>228</v>
      </c>
      <c r="H79" s="63">
        <v>0.18</v>
      </c>
      <c r="I79" s="250"/>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90" hidden="1">
      <c r="A80" s="43" t="s">
        <v>217</v>
      </c>
      <c r="B80" s="60" t="s">
        <v>218</v>
      </c>
      <c r="C80" s="60">
        <v>27</v>
      </c>
      <c r="D80" s="262"/>
      <c r="E80" s="256"/>
      <c r="F80" s="43" t="s">
        <v>656</v>
      </c>
      <c r="G80" s="43" t="s">
        <v>229</v>
      </c>
      <c r="H80" s="63">
        <v>0.18</v>
      </c>
      <c r="I80" s="250"/>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c r="A81" s="43" t="s">
        <v>217</v>
      </c>
      <c r="B81" s="60" t="s">
        <v>218</v>
      </c>
      <c r="C81" s="60">
        <v>27</v>
      </c>
      <c r="D81" s="263"/>
      <c r="E81" s="257"/>
      <c r="F81" s="43" t="s">
        <v>656</v>
      </c>
      <c r="G81" s="43" t="s">
        <v>231</v>
      </c>
      <c r="H81" s="63">
        <v>0.1</v>
      </c>
      <c r="I81" s="250"/>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c r="A83" s="43" t="s">
        <v>152</v>
      </c>
      <c r="B83" s="60" t="s">
        <v>153</v>
      </c>
      <c r="C83" s="60">
        <v>325</v>
      </c>
      <c r="D83" s="247">
        <v>37</v>
      </c>
      <c r="E83" s="252">
        <v>450125201</v>
      </c>
      <c r="F83" s="44" t="s">
        <v>236</v>
      </c>
      <c r="G83" s="44" t="s">
        <v>237</v>
      </c>
      <c r="H83" s="31">
        <v>0.2</v>
      </c>
      <c r="I83" s="246">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c r="A84" s="43" t="s">
        <v>152</v>
      </c>
      <c r="B84" s="60" t="s">
        <v>153</v>
      </c>
      <c r="C84" s="60">
        <v>325</v>
      </c>
      <c r="D84" s="248"/>
      <c r="E84" s="253"/>
      <c r="F84" s="44" t="s">
        <v>236</v>
      </c>
      <c r="G84" s="44" t="s">
        <v>242</v>
      </c>
      <c r="H84" s="31">
        <v>0.1</v>
      </c>
      <c r="I84" s="246"/>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c r="A85" s="43" t="s">
        <v>152</v>
      </c>
      <c r="B85" s="60" t="s">
        <v>153</v>
      </c>
      <c r="C85" s="60">
        <v>325</v>
      </c>
      <c r="D85" s="248"/>
      <c r="E85" s="253"/>
      <c r="F85" s="44" t="s">
        <v>236</v>
      </c>
      <c r="G85" s="44" t="s">
        <v>244</v>
      </c>
      <c r="H85" s="31">
        <v>0.05</v>
      </c>
      <c r="I85" s="246"/>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c r="A86" s="43" t="s">
        <v>152</v>
      </c>
      <c r="B86" s="60" t="s">
        <v>153</v>
      </c>
      <c r="C86" s="60">
        <v>325</v>
      </c>
      <c r="D86" s="248"/>
      <c r="E86" s="253"/>
      <c r="F86" s="44" t="s">
        <v>236</v>
      </c>
      <c r="G86" s="44" t="s">
        <v>246</v>
      </c>
      <c r="H86" s="31">
        <v>0.05</v>
      </c>
      <c r="I86" s="246"/>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c r="A87" s="43" t="s">
        <v>152</v>
      </c>
      <c r="B87" s="60" t="s">
        <v>153</v>
      </c>
      <c r="C87" s="60">
        <v>325</v>
      </c>
      <c r="D87" s="248"/>
      <c r="E87" s="253"/>
      <c r="F87" s="44" t="s">
        <v>236</v>
      </c>
      <c r="G87" s="44" t="s">
        <v>248</v>
      </c>
      <c r="H87" s="31">
        <v>0.1</v>
      </c>
      <c r="I87" s="246"/>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c r="A88" s="43" t="s">
        <v>152</v>
      </c>
      <c r="B88" s="60" t="s">
        <v>153</v>
      </c>
      <c r="C88" s="60">
        <v>325</v>
      </c>
      <c r="D88" s="248"/>
      <c r="E88" s="253"/>
      <c r="F88" s="44" t="s">
        <v>236</v>
      </c>
      <c r="G88" s="44" t="s">
        <v>250</v>
      </c>
      <c r="H88" s="31">
        <v>0.4</v>
      </c>
      <c r="I88" s="246"/>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c r="A89" s="43" t="s">
        <v>152</v>
      </c>
      <c r="B89" s="60" t="s">
        <v>153</v>
      </c>
      <c r="C89" s="60">
        <v>325</v>
      </c>
      <c r="D89" s="249"/>
      <c r="E89" s="253"/>
      <c r="F89" s="44" t="s">
        <v>236</v>
      </c>
      <c r="G89" s="44" t="s">
        <v>252</v>
      </c>
      <c r="H89" s="31">
        <v>0.1</v>
      </c>
      <c r="I89" s="246"/>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c r="A90" s="43" t="s">
        <v>152</v>
      </c>
      <c r="B90" s="60" t="s">
        <v>153</v>
      </c>
      <c r="C90" s="60">
        <v>328</v>
      </c>
      <c r="D90" s="247">
        <v>30</v>
      </c>
      <c r="E90" s="253"/>
      <c r="F90" s="44" t="s">
        <v>254</v>
      </c>
      <c r="G90" s="44" t="s">
        <v>255</v>
      </c>
      <c r="H90" s="31">
        <v>0.2</v>
      </c>
      <c r="I90" s="250">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c r="A91" s="43" t="s">
        <v>152</v>
      </c>
      <c r="B91" s="60" t="s">
        <v>153</v>
      </c>
      <c r="C91" s="60">
        <v>328</v>
      </c>
      <c r="D91" s="248"/>
      <c r="E91" s="253"/>
      <c r="F91" s="44" t="s">
        <v>254</v>
      </c>
      <c r="G91" s="44" t="s">
        <v>257</v>
      </c>
      <c r="H91" s="31">
        <v>0.05</v>
      </c>
      <c r="I91" s="251"/>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c r="A92" s="43" t="s">
        <v>152</v>
      </c>
      <c r="B92" s="60" t="s">
        <v>153</v>
      </c>
      <c r="C92" s="60">
        <v>328</v>
      </c>
      <c r="D92" s="248"/>
      <c r="E92" s="253"/>
      <c r="F92" s="44" t="s">
        <v>254</v>
      </c>
      <c r="G92" s="44" t="s">
        <v>259</v>
      </c>
      <c r="H92" s="31">
        <v>0.4</v>
      </c>
      <c r="I92" s="251"/>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c r="A93" s="43" t="s">
        <v>152</v>
      </c>
      <c r="B93" s="60" t="s">
        <v>153</v>
      </c>
      <c r="C93" s="60">
        <v>328</v>
      </c>
      <c r="D93" s="248"/>
      <c r="E93" s="253"/>
      <c r="F93" s="44" t="s">
        <v>254</v>
      </c>
      <c r="G93" s="44" t="s">
        <v>261</v>
      </c>
      <c r="H93" s="31">
        <v>0.3</v>
      </c>
      <c r="I93" s="251"/>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c r="A94" s="43" t="s">
        <v>152</v>
      </c>
      <c r="B94" s="60" t="s">
        <v>153</v>
      </c>
      <c r="C94" s="60">
        <v>328</v>
      </c>
      <c r="D94" s="249"/>
      <c r="E94" s="254"/>
      <c r="F94" s="44" t="s">
        <v>254</v>
      </c>
      <c r="G94" s="44" t="s">
        <v>263</v>
      </c>
      <c r="H94" s="31">
        <v>0.05</v>
      </c>
      <c r="I94" s="251"/>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c r="A95" s="43" t="s">
        <v>152</v>
      </c>
      <c r="B95" s="60" t="s">
        <v>153</v>
      </c>
      <c r="C95" s="60">
        <v>326</v>
      </c>
      <c r="D95" s="60" t="s">
        <v>70</v>
      </c>
      <c r="E95" s="60" t="s">
        <v>70</v>
      </c>
      <c r="F95" s="44" t="s">
        <v>265</v>
      </c>
      <c r="G95" s="44" t="s">
        <v>266</v>
      </c>
      <c r="H95" s="31">
        <v>0.11</v>
      </c>
      <c r="I95" s="250">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c r="A96" s="43" t="s">
        <v>152</v>
      </c>
      <c r="B96" s="60" t="s">
        <v>153</v>
      </c>
      <c r="C96" s="60">
        <v>326</v>
      </c>
      <c r="D96" s="60" t="s">
        <v>70</v>
      </c>
      <c r="E96" s="60" t="s">
        <v>70</v>
      </c>
      <c r="F96" s="44" t="s">
        <v>265</v>
      </c>
      <c r="G96" s="44" t="s">
        <v>268</v>
      </c>
      <c r="H96" s="31">
        <v>0.11</v>
      </c>
      <c r="I96" s="251"/>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1" ht="75" hidden="1">
      <c r="A97" s="43" t="s">
        <v>152</v>
      </c>
      <c r="B97" s="60" t="s">
        <v>153</v>
      </c>
      <c r="C97" s="60">
        <v>326</v>
      </c>
      <c r="D97" s="60" t="s">
        <v>70</v>
      </c>
      <c r="E97" s="60" t="s">
        <v>70</v>
      </c>
      <c r="F97" s="44" t="s">
        <v>265</v>
      </c>
      <c r="G97" s="44" t="s">
        <v>270</v>
      </c>
      <c r="H97" s="31">
        <v>0.11</v>
      </c>
      <c r="I97" s="251"/>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1" ht="75" hidden="1">
      <c r="A98" s="43" t="s">
        <v>152</v>
      </c>
      <c r="B98" s="60" t="s">
        <v>153</v>
      </c>
      <c r="C98" s="60">
        <v>326</v>
      </c>
      <c r="D98" s="60" t="s">
        <v>70</v>
      </c>
      <c r="E98" s="60" t="s">
        <v>70</v>
      </c>
      <c r="F98" s="44" t="s">
        <v>265</v>
      </c>
      <c r="G98" s="44" t="s">
        <v>272</v>
      </c>
      <c r="H98" s="31">
        <v>0.12</v>
      </c>
      <c r="I98" s="251"/>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1" ht="75" hidden="1">
      <c r="A99" s="43" t="s">
        <v>152</v>
      </c>
      <c r="B99" s="60" t="s">
        <v>153</v>
      </c>
      <c r="C99" s="60">
        <v>326</v>
      </c>
      <c r="D99" s="60" t="s">
        <v>70</v>
      </c>
      <c r="E99" s="60" t="s">
        <v>70</v>
      </c>
      <c r="F99" s="44" t="s">
        <v>265</v>
      </c>
      <c r="G99" s="44" t="s">
        <v>274</v>
      </c>
      <c r="H99" s="31">
        <v>0.11</v>
      </c>
      <c r="I99" s="251"/>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1" ht="90" hidden="1">
      <c r="A100" s="43" t="s">
        <v>152</v>
      </c>
      <c r="B100" s="60" t="s">
        <v>153</v>
      </c>
      <c r="C100" s="60">
        <v>326</v>
      </c>
      <c r="D100" s="60" t="s">
        <v>70</v>
      </c>
      <c r="E100" s="60" t="s">
        <v>70</v>
      </c>
      <c r="F100" s="44" t="s">
        <v>265</v>
      </c>
      <c r="G100" s="44" t="s">
        <v>276</v>
      </c>
      <c r="H100" s="31">
        <v>0.11</v>
      </c>
      <c r="I100" s="251"/>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1" ht="75" hidden="1">
      <c r="A101" s="43" t="s">
        <v>152</v>
      </c>
      <c r="B101" s="60" t="s">
        <v>153</v>
      </c>
      <c r="C101" s="60">
        <v>326</v>
      </c>
      <c r="D101" s="60" t="s">
        <v>70</v>
      </c>
      <c r="E101" s="60" t="s">
        <v>70</v>
      </c>
      <c r="F101" s="44" t="s">
        <v>265</v>
      </c>
      <c r="G101" s="44" t="s">
        <v>278</v>
      </c>
      <c r="H101" s="31">
        <v>0.11</v>
      </c>
      <c r="I101" s="251"/>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1" ht="90" hidden="1">
      <c r="A102" s="43" t="s">
        <v>152</v>
      </c>
      <c r="B102" s="60" t="s">
        <v>153</v>
      </c>
      <c r="C102" s="60">
        <v>326</v>
      </c>
      <c r="D102" s="60" t="s">
        <v>70</v>
      </c>
      <c r="E102" s="60" t="s">
        <v>70</v>
      </c>
      <c r="F102" s="44" t="s">
        <v>265</v>
      </c>
      <c r="G102" s="44" t="s">
        <v>280</v>
      </c>
      <c r="H102" s="31">
        <v>0.11</v>
      </c>
      <c r="I102" s="251"/>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1" ht="75" hidden="1">
      <c r="A103" s="43" t="s">
        <v>152</v>
      </c>
      <c r="B103" s="60" t="s">
        <v>153</v>
      </c>
      <c r="C103" s="60">
        <v>326</v>
      </c>
      <c r="D103" s="60" t="s">
        <v>70</v>
      </c>
      <c r="E103" s="60" t="s">
        <v>70</v>
      </c>
      <c r="F103" s="44" t="s">
        <v>265</v>
      </c>
      <c r="G103" s="44" t="s">
        <v>282</v>
      </c>
      <c r="H103" s="31">
        <v>0.11</v>
      </c>
      <c r="I103" s="251"/>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1" ht="75" hidden="1">
      <c r="A104" s="43" t="s">
        <v>152</v>
      </c>
      <c r="B104" s="60" t="s">
        <v>153</v>
      </c>
      <c r="C104" s="60">
        <v>326</v>
      </c>
      <c r="D104" s="68">
        <v>1</v>
      </c>
      <c r="E104" s="258">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1" ht="180" hidden="1">
      <c r="A105" s="43" t="s">
        <v>152</v>
      </c>
      <c r="B105" s="60" t="s">
        <v>153</v>
      </c>
      <c r="C105" s="60">
        <v>326</v>
      </c>
      <c r="D105" s="68">
        <v>18</v>
      </c>
      <c r="E105" s="258"/>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1" ht="101.25" hidden="1" customHeight="1">
      <c r="A106" s="43" t="s">
        <v>40</v>
      </c>
      <c r="B106" s="60" t="s">
        <v>290</v>
      </c>
      <c r="C106" s="60">
        <v>550</v>
      </c>
      <c r="D106" s="259">
        <v>1</v>
      </c>
      <c r="E106" s="260">
        <v>241217000</v>
      </c>
      <c r="F106" s="44" t="s">
        <v>291</v>
      </c>
      <c r="G106" s="44" t="s">
        <v>292</v>
      </c>
      <c r="H106" s="63">
        <v>0.15</v>
      </c>
      <c r="I106" s="250">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2"/>
        <v>1</v>
      </c>
      <c r="AI106" s="62">
        <v>44986</v>
      </c>
      <c r="AJ106" s="62">
        <v>45046</v>
      </c>
      <c r="AK106" s="44" t="s">
        <v>293</v>
      </c>
      <c r="AL106" s="44" t="s">
        <v>287</v>
      </c>
      <c r="AM106" s="43" t="s">
        <v>708</v>
      </c>
      <c r="AN106" s="43" t="s">
        <v>708</v>
      </c>
      <c r="AO106" s="43" t="s">
        <v>160</v>
      </c>
    </row>
    <row r="107" spans="1:41" ht="102.75" hidden="1" customHeight="1">
      <c r="A107" s="43" t="s">
        <v>40</v>
      </c>
      <c r="B107" s="60" t="s">
        <v>290</v>
      </c>
      <c r="C107" s="60">
        <v>550</v>
      </c>
      <c r="D107" s="259"/>
      <c r="E107" s="260"/>
      <c r="F107" s="44" t="s">
        <v>291</v>
      </c>
      <c r="G107" s="44" t="s">
        <v>750</v>
      </c>
      <c r="H107" s="33">
        <v>0.45</v>
      </c>
      <c r="I107" s="250"/>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2"/>
        <v>1</v>
      </c>
      <c r="AI107" s="64">
        <v>45047</v>
      </c>
      <c r="AJ107" s="64">
        <v>45199</v>
      </c>
      <c r="AK107" s="44" t="s">
        <v>294</v>
      </c>
      <c r="AL107" s="44" t="s">
        <v>287</v>
      </c>
      <c r="AM107" s="43" t="s">
        <v>708</v>
      </c>
      <c r="AN107" s="43" t="s">
        <v>708</v>
      </c>
      <c r="AO107" s="43" t="s">
        <v>160</v>
      </c>
    </row>
    <row r="108" spans="1:41" ht="78.75" hidden="1" customHeight="1">
      <c r="A108" s="43" t="s">
        <v>40</v>
      </c>
      <c r="B108" s="60" t="s">
        <v>290</v>
      </c>
      <c r="C108" s="60">
        <v>550</v>
      </c>
      <c r="D108" s="259"/>
      <c r="E108" s="260"/>
      <c r="F108" s="44" t="s">
        <v>291</v>
      </c>
      <c r="G108" s="44" t="s">
        <v>295</v>
      </c>
      <c r="H108" s="33">
        <v>0.2</v>
      </c>
      <c r="I108" s="250"/>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2"/>
        <v>1</v>
      </c>
      <c r="AI108" s="64">
        <v>44986</v>
      </c>
      <c r="AJ108" s="64">
        <v>45290</v>
      </c>
      <c r="AK108" s="70" t="s">
        <v>296</v>
      </c>
      <c r="AL108" s="44" t="s">
        <v>287</v>
      </c>
      <c r="AM108" s="43" t="s">
        <v>708</v>
      </c>
      <c r="AN108" s="43" t="s">
        <v>708</v>
      </c>
      <c r="AO108" s="43" t="s">
        <v>160</v>
      </c>
    </row>
    <row r="109" spans="1:41" ht="75" hidden="1">
      <c r="A109" s="43" t="s">
        <v>40</v>
      </c>
      <c r="B109" s="60" t="s">
        <v>290</v>
      </c>
      <c r="C109" s="60">
        <v>550</v>
      </c>
      <c r="D109" s="259"/>
      <c r="E109" s="260"/>
      <c r="F109" s="44" t="s">
        <v>291</v>
      </c>
      <c r="G109" s="44" t="s">
        <v>297</v>
      </c>
      <c r="H109" s="33">
        <v>0.2</v>
      </c>
      <c r="I109" s="250"/>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2"/>
        <v>1</v>
      </c>
      <c r="AI109" s="64">
        <v>45231</v>
      </c>
      <c r="AJ109" s="64">
        <v>45260</v>
      </c>
      <c r="AK109" s="44" t="s">
        <v>298</v>
      </c>
      <c r="AL109" s="44" t="s">
        <v>287</v>
      </c>
      <c r="AM109" s="43" t="s">
        <v>708</v>
      </c>
      <c r="AN109" s="43" t="s">
        <v>708</v>
      </c>
      <c r="AO109" s="43" t="s">
        <v>160</v>
      </c>
    </row>
    <row r="110" spans="1:41" ht="156" hidden="1" customHeight="1">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2"/>
        <v>1</v>
      </c>
      <c r="AI110" s="64">
        <v>45017</v>
      </c>
      <c r="AJ110" s="64">
        <v>45260</v>
      </c>
      <c r="AK110" s="44" t="s">
        <v>670</v>
      </c>
      <c r="AL110" s="44" t="s">
        <v>287</v>
      </c>
      <c r="AM110" s="43" t="s">
        <v>708</v>
      </c>
      <c r="AN110" s="43" t="s">
        <v>708</v>
      </c>
      <c r="AO110" s="43" t="s">
        <v>160</v>
      </c>
    </row>
    <row r="111" spans="1:41" ht="120.75" hidden="1">
      <c r="A111" s="43" t="s">
        <v>152</v>
      </c>
      <c r="B111" s="60" t="s">
        <v>153</v>
      </c>
      <c r="C111" s="60">
        <v>329</v>
      </c>
      <c r="D111" s="247">
        <v>1</v>
      </c>
      <c r="E111" s="255">
        <v>1231006490</v>
      </c>
      <c r="F111" s="44" t="s">
        <v>301</v>
      </c>
      <c r="G111" s="44" t="s">
        <v>302</v>
      </c>
      <c r="H111" s="63">
        <v>0.3</v>
      </c>
      <c r="I111" s="246">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20.75" hidden="1">
      <c r="A112" s="43" t="s">
        <v>152</v>
      </c>
      <c r="B112" s="60" t="s">
        <v>153</v>
      </c>
      <c r="C112" s="60">
        <v>329</v>
      </c>
      <c r="D112" s="248"/>
      <c r="E112" s="256"/>
      <c r="F112" s="44" t="s">
        <v>301</v>
      </c>
      <c r="G112" s="71" t="s">
        <v>657</v>
      </c>
      <c r="H112" s="63">
        <v>0.3</v>
      </c>
      <c r="I112" s="246"/>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2"/>
        <v>1</v>
      </c>
      <c r="AI112" s="64">
        <v>44986</v>
      </c>
      <c r="AJ112" s="64">
        <v>45260</v>
      </c>
      <c r="AK112" s="44" t="s">
        <v>303</v>
      </c>
      <c r="AL112" s="44" t="s">
        <v>287</v>
      </c>
      <c r="AM112" s="43" t="s">
        <v>708</v>
      </c>
      <c r="AN112" s="43" t="s">
        <v>708</v>
      </c>
      <c r="AO112" s="43" t="s">
        <v>160</v>
      </c>
    </row>
    <row r="113" spans="1:41" ht="135" hidden="1">
      <c r="A113" s="43" t="s">
        <v>152</v>
      </c>
      <c r="B113" s="60" t="s">
        <v>153</v>
      </c>
      <c r="C113" s="60">
        <v>329</v>
      </c>
      <c r="D113" s="249"/>
      <c r="E113" s="257"/>
      <c r="F113" s="44" t="s">
        <v>301</v>
      </c>
      <c r="G113" s="44" t="s">
        <v>304</v>
      </c>
      <c r="H113" s="63">
        <v>0.4</v>
      </c>
      <c r="I113" s="246"/>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52.25" hidden="1">
      <c r="A114" s="43" t="s">
        <v>152</v>
      </c>
      <c r="B114" s="60" t="s">
        <v>153</v>
      </c>
      <c r="C114" s="60">
        <v>329</v>
      </c>
      <c r="D114" s="60" t="s">
        <v>70</v>
      </c>
      <c r="E114" s="60" t="s">
        <v>70</v>
      </c>
      <c r="F114" s="44" t="s">
        <v>309</v>
      </c>
      <c r="G114" s="44" t="s">
        <v>310</v>
      </c>
      <c r="H114" s="63">
        <v>0.05</v>
      </c>
      <c r="I114" s="265"/>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2"/>
        <v>1</v>
      </c>
      <c r="AI114" s="64">
        <v>45170</v>
      </c>
      <c r="AJ114" s="64">
        <v>45229</v>
      </c>
      <c r="AK114" s="44" t="s">
        <v>671</v>
      </c>
      <c r="AL114" s="44" t="s">
        <v>287</v>
      </c>
      <c r="AM114" s="43" t="s">
        <v>708</v>
      </c>
      <c r="AN114" s="43" t="s">
        <v>708</v>
      </c>
      <c r="AO114" s="43" t="s">
        <v>160</v>
      </c>
    </row>
    <row r="115" spans="1:41" ht="152.25" hidden="1">
      <c r="A115" s="43" t="s">
        <v>152</v>
      </c>
      <c r="B115" s="60" t="s">
        <v>153</v>
      </c>
      <c r="C115" s="60">
        <v>329</v>
      </c>
      <c r="D115" s="60" t="s">
        <v>70</v>
      </c>
      <c r="E115" s="60" t="s">
        <v>70</v>
      </c>
      <c r="F115" s="44" t="s">
        <v>311</v>
      </c>
      <c r="G115" s="44" t="s">
        <v>312</v>
      </c>
      <c r="H115" s="63">
        <v>0.05</v>
      </c>
      <c r="I115" s="266"/>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2"/>
        <v>1</v>
      </c>
      <c r="AI115" s="64">
        <v>45078</v>
      </c>
      <c r="AJ115" s="64">
        <v>45138</v>
      </c>
      <c r="AK115" s="44" t="s">
        <v>313</v>
      </c>
      <c r="AL115" s="44" t="s">
        <v>287</v>
      </c>
      <c r="AM115" s="43" t="s">
        <v>708</v>
      </c>
      <c r="AN115" s="43" t="s">
        <v>708</v>
      </c>
      <c r="AO115" s="43" t="s">
        <v>160</v>
      </c>
    </row>
    <row r="116" spans="1:41" ht="152.25" hidden="1">
      <c r="A116" s="43" t="s">
        <v>152</v>
      </c>
      <c r="B116" s="60" t="s">
        <v>153</v>
      </c>
      <c r="C116" s="60">
        <v>329</v>
      </c>
      <c r="D116" s="60" t="s">
        <v>70</v>
      </c>
      <c r="E116" s="60" t="s">
        <v>70</v>
      </c>
      <c r="F116" s="44" t="s">
        <v>311</v>
      </c>
      <c r="G116" s="44" t="s">
        <v>314</v>
      </c>
      <c r="H116" s="63">
        <v>0.1</v>
      </c>
      <c r="I116" s="267"/>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2"/>
        <v>0.99999999999999978</v>
      </c>
      <c r="AI116" s="64">
        <v>44929</v>
      </c>
      <c r="AJ116" s="64">
        <v>45290</v>
      </c>
      <c r="AK116" s="43" t="s">
        <v>315</v>
      </c>
      <c r="AL116" s="44" t="s">
        <v>287</v>
      </c>
      <c r="AM116" s="43" t="s">
        <v>708</v>
      </c>
      <c r="AN116" s="43" t="s">
        <v>708</v>
      </c>
      <c r="AO116" s="43" t="s">
        <v>160</v>
      </c>
    </row>
    <row r="117" spans="1:41" ht="120.75" hidden="1">
      <c r="A117" s="43" t="s">
        <v>152</v>
      </c>
      <c r="B117" s="60" t="s">
        <v>153</v>
      </c>
      <c r="C117" s="60">
        <v>329</v>
      </c>
      <c r="D117" s="251">
        <v>1</v>
      </c>
      <c r="E117" s="60" t="s">
        <v>70</v>
      </c>
      <c r="F117" s="44" t="s">
        <v>301</v>
      </c>
      <c r="G117" s="44" t="s">
        <v>722</v>
      </c>
      <c r="H117" s="63">
        <v>0.6</v>
      </c>
      <c r="I117" s="246">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2"/>
        <v>1</v>
      </c>
      <c r="AI117" s="64">
        <v>44958</v>
      </c>
      <c r="AJ117" s="64">
        <v>45016</v>
      </c>
      <c r="AK117" s="43" t="s">
        <v>316</v>
      </c>
      <c r="AL117" s="44" t="s">
        <v>287</v>
      </c>
      <c r="AM117" s="43" t="s">
        <v>708</v>
      </c>
      <c r="AN117" s="43" t="s">
        <v>708</v>
      </c>
      <c r="AO117" s="43" t="s">
        <v>160</v>
      </c>
    </row>
    <row r="118" spans="1:41" ht="120.75" hidden="1">
      <c r="A118" s="43" t="s">
        <v>152</v>
      </c>
      <c r="B118" s="60" t="s">
        <v>153</v>
      </c>
      <c r="C118" s="60">
        <v>329</v>
      </c>
      <c r="D118" s="251"/>
      <c r="E118" s="60" t="s">
        <v>70</v>
      </c>
      <c r="F118" s="44" t="s">
        <v>301</v>
      </c>
      <c r="G118" s="44" t="s">
        <v>317</v>
      </c>
      <c r="H118" s="33">
        <v>0.2</v>
      </c>
      <c r="I118" s="246"/>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2"/>
        <v>1</v>
      </c>
      <c r="AI118" s="64">
        <v>44986</v>
      </c>
      <c r="AJ118" s="64">
        <v>45290</v>
      </c>
      <c r="AK118" s="44" t="s">
        <v>318</v>
      </c>
      <c r="AL118" s="44" t="s">
        <v>287</v>
      </c>
      <c r="AM118" s="43" t="s">
        <v>708</v>
      </c>
      <c r="AN118" s="43" t="s">
        <v>708</v>
      </c>
      <c r="AO118" s="43" t="s">
        <v>160</v>
      </c>
    </row>
    <row r="119" spans="1:41" ht="120.75" hidden="1">
      <c r="A119" s="43" t="s">
        <v>152</v>
      </c>
      <c r="B119" s="60" t="s">
        <v>153</v>
      </c>
      <c r="C119" s="60">
        <v>329</v>
      </c>
      <c r="D119" s="251"/>
      <c r="E119" s="60" t="s">
        <v>70</v>
      </c>
      <c r="F119" s="44" t="s">
        <v>301</v>
      </c>
      <c r="G119" s="44" t="s">
        <v>752</v>
      </c>
      <c r="H119" s="33">
        <v>0.2</v>
      </c>
      <c r="I119" s="246"/>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2"/>
        <v>1</v>
      </c>
      <c r="AI119" s="64">
        <v>45261</v>
      </c>
      <c r="AJ119" s="64">
        <v>45290</v>
      </c>
      <c r="AK119" s="43" t="s">
        <v>319</v>
      </c>
      <c r="AL119" s="44" t="s">
        <v>287</v>
      </c>
      <c r="AM119" s="43" t="s">
        <v>708</v>
      </c>
      <c r="AN119" s="43" t="s">
        <v>708</v>
      </c>
      <c r="AO119" s="43" t="s">
        <v>160</v>
      </c>
    </row>
    <row r="120" spans="1:41" ht="162.75" hidden="1" customHeight="1">
      <c r="A120" s="43" t="s">
        <v>152</v>
      </c>
      <c r="B120" s="60" t="s">
        <v>153</v>
      </c>
      <c r="C120" s="60">
        <v>329</v>
      </c>
      <c r="D120" s="60" t="s">
        <v>70</v>
      </c>
      <c r="E120" s="60" t="s">
        <v>70</v>
      </c>
      <c r="F120" s="44" t="s">
        <v>320</v>
      </c>
      <c r="G120" s="50" t="s">
        <v>321</v>
      </c>
      <c r="H120" s="33">
        <v>0.1</v>
      </c>
      <c r="I120" s="265">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si="2"/>
        <v>1</v>
      </c>
      <c r="AI120" s="64">
        <v>45078</v>
      </c>
      <c r="AJ120" s="64">
        <v>45229</v>
      </c>
      <c r="AK120" s="44" t="s">
        <v>322</v>
      </c>
      <c r="AL120" s="44" t="s">
        <v>287</v>
      </c>
      <c r="AM120" s="43" t="s">
        <v>708</v>
      </c>
      <c r="AN120" s="43" t="s">
        <v>708</v>
      </c>
      <c r="AO120" s="43" t="s">
        <v>160</v>
      </c>
    </row>
    <row r="121" spans="1:41" ht="118.5" hidden="1" customHeight="1">
      <c r="A121" s="72" t="s">
        <v>152</v>
      </c>
      <c r="B121" s="60" t="s">
        <v>153</v>
      </c>
      <c r="C121" s="60">
        <v>329</v>
      </c>
      <c r="D121" s="60" t="s">
        <v>70</v>
      </c>
      <c r="E121" s="60" t="s">
        <v>70</v>
      </c>
      <c r="F121" s="44" t="s">
        <v>320</v>
      </c>
      <c r="G121" s="50" t="s">
        <v>323</v>
      </c>
      <c r="H121" s="33">
        <v>0.1</v>
      </c>
      <c r="I121" s="266"/>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hidden="1" customHeight="1">
      <c r="A122" s="72" t="s">
        <v>152</v>
      </c>
      <c r="B122" s="60" t="s">
        <v>153</v>
      </c>
      <c r="C122" s="60">
        <v>329</v>
      </c>
      <c r="D122" s="60" t="s">
        <v>70</v>
      </c>
      <c r="E122" s="60" t="s">
        <v>70</v>
      </c>
      <c r="F122" s="44" t="s">
        <v>320</v>
      </c>
      <c r="G122" s="50" t="s">
        <v>325</v>
      </c>
      <c r="H122" s="33">
        <v>0.1</v>
      </c>
      <c r="I122" s="266"/>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3">+J122+L122+N122+P122+R122+T122+V122+X122+AB122+Z122+AD122+AF122</f>
        <v>1</v>
      </c>
      <c r="AI122" s="64">
        <v>44958</v>
      </c>
      <c r="AJ122" s="64">
        <v>45290</v>
      </c>
      <c r="AK122" s="70" t="s">
        <v>326</v>
      </c>
      <c r="AL122" s="44" t="s">
        <v>287</v>
      </c>
      <c r="AM122" s="43" t="s">
        <v>708</v>
      </c>
      <c r="AN122" s="43" t="s">
        <v>708</v>
      </c>
      <c r="AO122" s="43" t="s">
        <v>160</v>
      </c>
    </row>
    <row r="123" spans="1:41" ht="87" hidden="1" customHeight="1">
      <c r="A123" s="72" t="s">
        <v>152</v>
      </c>
      <c r="B123" s="60" t="s">
        <v>153</v>
      </c>
      <c r="C123" s="60">
        <v>329</v>
      </c>
      <c r="D123" s="60" t="s">
        <v>70</v>
      </c>
      <c r="E123" s="60" t="s">
        <v>70</v>
      </c>
      <c r="F123" s="44" t="s">
        <v>320</v>
      </c>
      <c r="G123" s="50" t="s">
        <v>327</v>
      </c>
      <c r="H123" s="33">
        <v>0.1</v>
      </c>
      <c r="I123" s="266"/>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3"/>
        <v>1</v>
      </c>
      <c r="AI123" s="64">
        <v>44958</v>
      </c>
      <c r="AJ123" s="64">
        <v>45290</v>
      </c>
      <c r="AK123" s="82" t="s">
        <v>328</v>
      </c>
      <c r="AL123" s="44" t="s">
        <v>287</v>
      </c>
      <c r="AM123" s="43" t="s">
        <v>708</v>
      </c>
      <c r="AN123" s="43" t="s">
        <v>708</v>
      </c>
      <c r="AO123" s="43" t="s">
        <v>160</v>
      </c>
    </row>
    <row r="124" spans="1:41" ht="98.25" hidden="1" customHeight="1">
      <c r="A124" s="72" t="s">
        <v>152</v>
      </c>
      <c r="B124" s="60" t="s">
        <v>153</v>
      </c>
      <c r="C124" s="60">
        <v>329</v>
      </c>
      <c r="D124" s="60" t="s">
        <v>70</v>
      </c>
      <c r="E124" s="60" t="s">
        <v>70</v>
      </c>
      <c r="F124" s="44" t="s">
        <v>320</v>
      </c>
      <c r="G124" s="50" t="s">
        <v>329</v>
      </c>
      <c r="H124" s="33">
        <v>0.1</v>
      </c>
      <c r="I124" s="266"/>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50" t="s">
        <v>330</v>
      </c>
      <c r="AL124" s="44" t="s">
        <v>287</v>
      </c>
      <c r="AM124" s="43" t="s">
        <v>708</v>
      </c>
      <c r="AN124" s="43" t="s">
        <v>708</v>
      </c>
      <c r="AO124" s="43" t="s">
        <v>160</v>
      </c>
    </row>
    <row r="125" spans="1:41" ht="86.25" hidden="1" customHeight="1">
      <c r="A125" s="72" t="s">
        <v>152</v>
      </c>
      <c r="B125" s="60" t="s">
        <v>153</v>
      </c>
      <c r="C125" s="60">
        <v>329</v>
      </c>
      <c r="D125" s="60" t="s">
        <v>70</v>
      </c>
      <c r="E125" s="60" t="s">
        <v>70</v>
      </c>
      <c r="F125" s="44" t="s">
        <v>320</v>
      </c>
      <c r="G125" s="44" t="s">
        <v>331</v>
      </c>
      <c r="H125" s="33">
        <v>0.1</v>
      </c>
      <c r="I125" s="266"/>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2"/>
        <v>1</v>
      </c>
      <c r="AI125" s="64">
        <v>45017</v>
      </c>
      <c r="AJ125" s="64">
        <v>45107</v>
      </c>
      <c r="AK125" s="44" t="s">
        <v>332</v>
      </c>
      <c r="AL125" s="44" t="s">
        <v>287</v>
      </c>
      <c r="AM125" s="43" t="s">
        <v>708</v>
      </c>
      <c r="AN125" s="43" t="s">
        <v>708</v>
      </c>
      <c r="AO125" s="43" t="s">
        <v>160</v>
      </c>
    </row>
    <row r="126" spans="1:41" ht="96.75" hidden="1" customHeight="1">
      <c r="A126" s="72" t="s">
        <v>152</v>
      </c>
      <c r="B126" s="60" t="s">
        <v>153</v>
      </c>
      <c r="C126" s="60">
        <v>329</v>
      </c>
      <c r="D126" s="60" t="s">
        <v>70</v>
      </c>
      <c r="E126" s="60" t="s">
        <v>70</v>
      </c>
      <c r="F126" s="44" t="s">
        <v>320</v>
      </c>
      <c r="G126" s="50" t="s">
        <v>333</v>
      </c>
      <c r="H126" s="33">
        <v>0.2</v>
      </c>
      <c r="I126" s="266"/>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3" t="s">
        <v>334</v>
      </c>
      <c r="AL126" s="44" t="s">
        <v>287</v>
      </c>
      <c r="AM126" s="43" t="s">
        <v>708</v>
      </c>
      <c r="AN126" s="43" t="s">
        <v>708</v>
      </c>
      <c r="AO126" s="43" t="s">
        <v>160</v>
      </c>
    </row>
    <row r="127" spans="1:41" ht="93.75" hidden="1" customHeight="1">
      <c r="A127" s="72" t="s">
        <v>152</v>
      </c>
      <c r="B127" s="60" t="s">
        <v>153</v>
      </c>
      <c r="C127" s="60">
        <v>329</v>
      </c>
      <c r="D127" s="60" t="s">
        <v>70</v>
      </c>
      <c r="E127" s="60" t="s">
        <v>70</v>
      </c>
      <c r="F127" s="44" t="s">
        <v>320</v>
      </c>
      <c r="G127" s="50" t="s">
        <v>335</v>
      </c>
      <c r="H127" s="33">
        <v>0.2</v>
      </c>
      <c r="I127" s="267"/>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hidden="1" customHeight="1">
      <c r="A128" s="43" t="s">
        <v>40</v>
      </c>
      <c r="B128" s="60" t="s">
        <v>203</v>
      </c>
      <c r="C128" s="60">
        <v>415</v>
      </c>
      <c r="D128" s="60" t="s">
        <v>70</v>
      </c>
      <c r="E128" s="60" t="s">
        <v>70</v>
      </c>
      <c r="F128" s="44" t="s">
        <v>337</v>
      </c>
      <c r="G128" s="44" t="s">
        <v>338</v>
      </c>
      <c r="H128" s="33">
        <v>0.5</v>
      </c>
      <c r="I128" s="246">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2"/>
        <v>1</v>
      </c>
      <c r="AI128" s="64">
        <v>45078</v>
      </c>
      <c r="AJ128" s="64">
        <v>45260</v>
      </c>
      <c r="AK128" s="44" t="s">
        <v>339</v>
      </c>
      <c r="AL128" s="44" t="s">
        <v>287</v>
      </c>
      <c r="AM128" s="43" t="s">
        <v>708</v>
      </c>
      <c r="AN128" s="43" t="s">
        <v>708</v>
      </c>
      <c r="AO128" s="43" t="s">
        <v>160</v>
      </c>
    </row>
    <row r="129" spans="1:41" ht="127.5" hidden="1" customHeight="1">
      <c r="A129" s="43" t="s">
        <v>40</v>
      </c>
      <c r="B129" s="60" t="s">
        <v>203</v>
      </c>
      <c r="C129" s="60">
        <v>415</v>
      </c>
      <c r="D129" s="60" t="s">
        <v>70</v>
      </c>
      <c r="E129" s="60" t="s">
        <v>70</v>
      </c>
      <c r="F129" s="44" t="s">
        <v>337</v>
      </c>
      <c r="G129" s="44" t="s">
        <v>340</v>
      </c>
      <c r="H129" s="33">
        <v>0.5</v>
      </c>
      <c r="I129" s="246"/>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2"/>
        <v>1</v>
      </c>
      <c r="AI129" s="64">
        <v>44986</v>
      </c>
      <c r="AJ129" s="64">
        <v>45290</v>
      </c>
      <c r="AK129" s="43" t="s">
        <v>341</v>
      </c>
      <c r="AL129" s="44" t="s">
        <v>287</v>
      </c>
      <c r="AM129" s="43" t="s">
        <v>708</v>
      </c>
      <c r="AN129" s="43" t="s">
        <v>708</v>
      </c>
      <c r="AO129" s="43" t="s">
        <v>160</v>
      </c>
    </row>
    <row r="130" spans="1:41" ht="133.5" hidden="1" customHeight="1">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2"/>
        <v>0.99999999999999978</v>
      </c>
      <c r="AI130" s="64">
        <v>44928</v>
      </c>
      <c r="AJ130" s="64">
        <v>45290</v>
      </c>
      <c r="AK130" s="43" t="s">
        <v>344</v>
      </c>
      <c r="AL130" s="44" t="s">
        <v>287</v>
      </c>
      <c r="AM130" s="43" t="s">
        <v>708</v>
      </c>
      <c r="AN130" s="43" t="s">
        <v>708</v>
      </c>
      <c r="AO130" s="43" t="s">
        <v>160</v>
      </c>
    </row>
    <row r="131" spans="1:41" ht="137.25" hidden="1">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2"/>
        <v>1</v>
      </c>
      <c r="AI131" s="64">
        <v>45078</v>
      </c>
      <c r="AJ131" s="64">
        <v>45260</v>
      </c>
      <c r="AK131" s="43" t="s">
        <v>347</v>
      </c>
      <c r="AL131" s="44" t="s">
        <v>287</v>
      </c>
      <c r="AM131" s="43" t="s">
        <v>708</v>
      </c>
      <c r="AN131" s="43" t="s">
        <v>708</v>
      </c>
      <c r="AO131" s="43" t="s">
        <v>160</v>
      </c>
    </row>
    <row r="132" spans="1:41" s="95" customFormat="1" ht="71.25" hidden="1">
      <c r="A132" s="82" t="s">
        <v>152</v>
      </c>
      <c r="B132" s="75" t="s">
        <v>153</v>
      </c>
      <c r="C132" s="90">
        <v>329</v>
      </c>
      <c r="D132" s="298">
        <v>107</v>
      </c>
      <c r="E132" s="295">
        <v>1092564000</v>
      </c>
      <c r="F132" s="70" t="s">
        <v>404</v>
      </c>
      <c r="G132" s="70" t="s">
        <v>410</v>
      </c>
      <c r="H132" s="92">
        <v>0.25</v>
      </c>
      <c r="I132" s="292">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hidden="1" customHeight="1">
      <c r="A133" s="82" t="s">
        <v>152</v>
      </c>
      <c r="B133" s="75" t="s">
        <v>153</v>
      </c>
      <c r="C133" s="90">
        <v>329</v>
      </c>
      <c r="D133" s="299"/>
      <c r="E133" s="296"/>
      <c r="F133" s="70" t="s">
        <v>404</v>
      </c>
      <c r="G133" s="70" t="s">
        <v>412</v>
      </c>
      <c r="H133" s="92">
        <v>0.1</v>
      </c>
      <c r="I133" s="299"/>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99.75" hidden="1">
      <c r="A134" s="82" t="s">
        <v>152</v>
      </c>
      <c r="B134" s="75" t="s">
        <v>153</v>
      </c>
      <c r="C134" s="90">
        <v>329</v>
      </c>
      <c r="D134" s="299"/>
      <c r="E134" s="296"/>
      <c r="F134" s="70" t="s">
        <v>404</v>
      </c>
      <c r="G134" s="70" t="s">
        <v>415</v>
      </c>
      <c r="H134" s="92">
        <v>0.2</v>
      </c>
      <c r="I134" s="299"/>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hidden="1" customHeight="1">
      <c r="A135" s="82" t="s">
        <v>152</v>
      </c>
      <c r="B135" s="75" t="s">
        <v>153</v>
      </c>
      <c r="C135" s="90">
        <v>329</v>
      </c>
      <c r="D135" s="299"/>
      <c r="E135" s="296"/>
      <c r="F135" s="70" t="s">
        <v>404</v>
      </c>
      <c r="G135" s="70" t="s">
        <v>418</v>
      </c>
      <c r="H135" s="92">
        <v>0.15</v>
      </c>
      <c r="I135" s="299"/>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5.5" hidden="1">
      <c r="A136" s="82" t="s">
        <v>152</v>
      </c>
      <c r="B136" s="75" t="s">
        <v>153</v>
      </c>
      <c r="C136" s="90">
        <v>329</v>
      </c>
      <c r="D136" s="299"/>
      <c r="E136" s="296"/>
      <c r="F136" s="70" t="s">
        <v>404</v>
      </c>
      <c r="G136" s="70" t="s">
        <v>407</v>
      </c>
      <c r="H136" s="292">
        <v>0.25</v>
      </c>
      <c r="I136" s="299"/>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4">SUM(J136:AG136)</f>
        <v>0.99999999999999989</v>
      </c>
      <c r="AI136" s="100">
        <v>44932</v>
      </c>
      <c r="AJ136" s="100">
        <v>45077</v>
      </c>
      <c r="AK136" s="70" t="s">
        <v>408</v>
      </c>
      <c r="AL136" s="90" t="s">
        <v>402</v>
      </c>
      <c r="AM136" s="43" t="s">
        <v>709</v>
      </c>
      <c r="AN136" s="94" t="s">
        <v>403</v>
      </c>
      <c r="AO136" s="94" t="s">
        <v>160</v>
      </c>
    </row>
    <row r="137" spans="1:41" s="95" customFormat="1" ht="85.5" hidden="1">
      <c r="A137" s="82" t="s">
        <v>152</v>
      </c>
      <c r="B137" s="75" t="s">
        <v>153</v>
      </c>
      <c r="C137" s="90">
        <v>329</v>
      </c>
      <c r="D137" s="299"/>
      <c r="E137" s="296"/>
      <c r="F137" s="70" t="s">
        <v>404</v>
      </c>
      <c r="G137" s="70" t="s">
        <v>420</v>
      </c>
      <c r="H137" s="293"/>
      <c r="I137" s="299"/>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71.25" hidden="1">
      <c r="A138" s="82" t="s">
        <v>152</v>
      </c>
      <c r="B138" s="75" t="s">
        <v>153</v>
      </c>
      <c r="C138" s="90">
        <v>329</v>
      </c>
      <c r="D138" s="299"/>
      <c r="E138" s="296"/>
      <c r="F138" s="70" t="s">
        <v>404</v>
      </c>
      <c r="G138" s="70" t="s">
        <v>742</v>
      </c>
      <c r="H138" s="292">
        <v>0.05</v>
      </c>
      <c r="I138" s="299"/>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71.25" hidden="1">
      <c r="A139" s="82" t="s">
        <v>152</v>
      </c>
      <c r="B139" s="75" t="s">
        <v>153</v>
      </c>
      <c r="C139" s="90">
        <v>329</v>
      </c>
      <c r="D139" s="299"/>
      <c r="E139" s="296"/>
      <c r="F139" s="70" t="s">
        <v>404</v>
      </c>
      <c r="G139" s="70" t="s">
        <v>743</v>
      </c>
      <c r="H139" s="294"/>
      <c r="I139" s="299"/>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5">SUM(J139:AG139)</f>
        <v>1</v>
      </c>
      <c r="AI139" s="100">
        <v>44986</v>
      </c>
      <c r="AJ139" s="100">
        <v>45077</v>
      </c>
      <c r="AK139" s="90" t="s">
        <v>409</v>
      </c>
      <c r="AL139" s="90" t="s">
        <v>402</v>
      </c>
      <c r="AM139" s="43" t="s">
        <v>709</v>
      </c>
      <c r="AN139" s="94" t="s">
        <v>403</v>
      </c>
      <c r="AO139" s="94" t="s">
        <v>160</v>
      </c>
    </row>
    <row r="140" spans="1:41" s="95" customFormat="1" ht="71.25" hidden="1">
      <c r="A140" s="82" t="s">
        <v>152</v>
      </c>
      <c r="B140" s="75" t="s">
        <v>153</v>
      </c>
      <c r="C140" s="90">
        <v>329</v>
      </c>
      <c r="D140" s="300"/>
      <c r="E140" s="297"/>
      <c r="F140" s="70" t="s">
        <v>404</v>
      </c>
      <c r="G140" s="70" t="s">
        <v>422</v>
      </c>
      <c r="H140" s="293"/>
      <c r="I140" s="300"/>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71.25" hidden="1">
      <c r="A141" s="82" t="s">
        <v>152</v>
      </c>
      <c r="B141" s="75" t="s">
        <v>153</v>
      </c>
      <c r="C141" s="90">
        <v>329</v>
      </c>
      <c r="D141" s="91" t="s">
        <v>70</v>
      </c>
      <c r="E141" s="90" t="s">
        <v>70</v>
      </c>
      <c r="F141" s="70" t="s">
        <v>399</v>
      </c>
      <c r="G141" s="70" t="s">
        <v>400</v>
      </c>
      <c r="H141" s="92">
        <v>0.1</v>
      </c>
      <c r="I141" s="292">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71.25" hidden="1">
      <c r="A142" s="82" t="s">
        <v>152</v>
      </c>
      <c r="B142" s="75" t="s">
        <v>153</v>
      </c>
      <c r="C142" s="90">
        <v>329</v>
      </c>
      <c r="D142" s="91" t="s">
        <v>70</v>
      </c>
      <c r="E142" s="90" t="s">
        <v>70</v>
      </c>
      <c r="F142" s="70" t="s">
        <v>399</v>
      </c>
      <c r="G142" s="99" t="s">
        <v>414</v>
      </c>
      <c r="H142" s="92">
        <v>0.1</v>
      </c>
      <c r="I142" s="299"/>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4"/>
        <v>1</v>
      </c>
      <c r="AI142" s="100">
        <v>45047</v>
      </c>
      <c r="AJ142" s="100">
        <v>45077</v>
      </c>
      <c r="AK142" s="101" t="s">
        <v>401</v>
      </c>
      <c r="AL142" s="90" t="s">
        <v>402</v>
      </c>
      <c r="AM142" s="43" t="s">
        <v>709</v>
      </c>
      <c r="AN142" s="94" t="s">
        <v>403</v>
      </c>
      <c r="AO142" s="94" t="s">
        <v>160</v>
      </c>
    </row>
    <row r="143" spans="1:41" s="95" customFormat="1" ht="71.25" hidden="1">
      <c r="A143" s="82" t="s">
        <v>152</v>
      </c>
      <c r="B143" s="75" t="s">
        <v>153</v>
      </c>
      <c r="C143" s="90">
        <v>330</v>
      </c>
      <c r="D143" s="91" t="s">
        <v>70</v>
      </c>
      <c r="E143" s="90" t="s">
        <v>70</v>
      </c>
      <c r="F143" s="70" t="s">
        <v>399</v>
      </c>
      <c r="G143" s="70" t="s">
        <v>417</v>
      </c>
      <c r="H143" s="92">
        <v>0.1</v>
      </c>
      <c r="I143" s="299"/>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4"/>
        <v>1</v>
      </c>
      <c r="AI143" s="100">
        <v>45078</v>
      </c>
      <c r="AJ143" s="100">
        <v>45107</v>
      </c>
      <c r="AK143" s="101" t="s">
        <v>401</v>
      </c>
      <c r="AL143" s="90" t="s">
        <v>402</v>
      </c>
      <c r="AM143" s="43" t="s">
        <v>709</v>
      </c>
      <c r="AN143" s="94" t="s">
        <v>403</v>
      </c>
      <c r="AO143" s="94" t="s">
        <v>160</v>
      </c>
    </row>
    <row r="144" spans="1:41" s="95" customFormat="1" ht="71.25" hidden="1">
      <c r="A144" s="82" t="s">
        <v>152</v>
      </c>
      <c r="B144" s="75" t="s">
        <v>153</v>
      </c>
      <c r="C144" s="90">
        <v>329</v>
      </c>
      <c r="D144" s="91" t="s">
        <v>70</v>
      </c>
      <c r="E144" s="90" t="s">
        <v>70</v>
      </c>
      <c r="F144" s="70" t="s">
        <v>399</v>
      </c>
      <c r="G144" s="99" t="s">
        <v>426</v>
      </c>
      <c r="H144" s="92">
        <v>0.1</v>
      </c>
      <c r="I144" s="299"/>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2" s="95" customFormat="1" ht="85.5" hidden="1">
      <c r="A145" s="82" t="s">
        <v>152</v>
      </c>
      <c r="B145" s="75" t="s">
        <v>153</v>
      </c>
      <c r="C145" s="90">
        <v>329</v>
      </c>
      <c r="D145" s="91" t="s">
        <v>70</v>
      </c>
      <c r="E145" s="90" t="s">
        <v>70</v>
      </c>
      <c r="F145" s="70" t="s">
        <v>399</v>
      </c>
      <c r="G145" s="70" t="s">
        <v>744</v>
      </c>
      <c r="H145" s="92">
        <v>0.3</v>
      </c>
      <c r="I145" s="299"/>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6">SUM(J145:AG145)</f>
        <v>1</v>
      </c>
      <c r="AI145" s="100">
        <v>44972</v>
      </c>
      <c r="AJ145" s="100">
        <v>45016</v>
      </c>
      <c r="AK145" s="101" t="s">
        <v>406</v>
      </c>
      <c r="AL145" s="90" t="s">
        <v>402</v>
      </c>
      <c r="AM145" s="43" t="s">
        <v>709</v>
      </c>
      <c r="AN145" s="94" t="s">
        <v>403</v>
      </c>
      <c r="AO145" s="94" t="s">
        <v>160</v>
      </c>
    </row>
    <row r="146" spans="1:42" s="95" customFormat="1" ht="71.25" hidden="1">
      <c r="A146" s="82" t="s">
        <v>152</v>
      </c>
      <c r="B146" s="75" t="s">
        <v>153</v>
      </c>
      <c r="C146" s="90">
        <v>329</v>
      </c>
      <c r="D146" s="91" t="s">
        <v>70</v>
      </c>
      <c r="E146" s="90" t="s">
        <v>70</v>
      </c>
      <c r="F146" s="70" t="s">
        <v>399</v>
      </c>
      <c r="G146" s="70" t="s">
        <v>424</v>
      </c>
      <c r="H146" s="92">
        <v>0.3</v>
      </c>
      <c r="I146" s="300"/>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4"/>
        <v>1</v>
      </c>
      <c r="AI146" s="100">
        <v>44927</v>
      </c>
      <c r="AJ146" s="100">
        <v>45290</v>
      </c>
      <c r="AK146" s="101" t="s">
        <v>425</v>
      </c>
      <c r="AL146" s="90" t="s">
        <v>402</v>
      </c>
      <c r="AM146" s="43" t="s">
        <v>709</v>
      </c>
      <c r="AN146" s="94" t="s">
        <v>403</v>
      </c>
      <c r="AO146" s="94" t="s">
        <v>160</v>
      </c>
    </row>
    <row r="147" spans="1:42" ht="90" hidden="1">
      <c r="A147" s="43" t="s">
        <v>40</v>
      </c>
      <c r="B147" s="60" t="s">
        <v>203</v>
      </c>
      <c r="C147" s="60">
        <v>422</v>
      </c>
      <c r="D147" s="301">
        <v>13778</v>
      </c>
      <c r="E147" s="273">
        <v>1265809000</v>
      </c>
      <c r="F147" s="77" t="s">
        <v>348</v>
      </c>
      <c r="G147" s="50" t="s">
        <v>349</v>
      </c>
      <c r="H147" s="78">
        <v>0.4</v>
      </c>
      <c r="I147" s="275">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2" ht="95.25" hidden="1" customHeight="1">
      <c r="A148" s="43" t="s">
        <v>40</v>
      </c>
      <c r="B148" s="60" t="s">
        <v>203</v>
      </c>
      <c r="C148" s="60">
        <v>422</v>
      </c>
      <c r="D148" s="251"/>
      <c r="E148" s="274"/>
      <c r="F148" s="77" t="s">
        <v>348</v>
      </c>
      <c r="G148" s="50" t="s">
        <v>353</v>
      </c>
      <c r="H148" s="78">
        <v>0.4</v>
      </c>
      <c r="I148" s="277"/>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ref="AH148:AH193" si="7">+J148+L148+N148+P148+R148+T148+V148+X148+Z148+AB148+AD148+AF148</f>
        <v>0.99999999999999989</v>
      </c>
      <c r="AI148" s="79">
        <v>44927</v>
      </c>
      <c r="AJ148" s="79">
        <v>45290</v>
      </c>
      <c r="AK148" s="50" t="s">
        <v>354</v>
      </c>
      <c r="AL148" s="50" t="s">
        <v>351</v>
      </c>
      <c r="AM148" s="50" t="s">
        <v>753</v>
      </c>
      <c r="AN148" s="43" t="s">
        <v>754</v>
      </c>
      <c r="AO148" s="43" t="s">
        <v>352</v>
      </c>
    </row>
    <row r="149" spans="1:42" ht="60" hidden="1">
      <c r="A149" s="43" t="s">
        <v>40</v>
      </c>
      <c r="B149" s="60" t="s">
        <v>203</v>
      </c>
      <c r="C149" s="60">
        <v>422</v>
      </c>
      <c r="D149" s="251"/>
      <c r="E149" s="274"/>
      <c r="F149" s="77" t="s">
        <v>348</v>
      </c>
      <c r="G149" s="50" t="s">
        <v>355</v>
      </c>
      <c r="H149" s="78">
        <v>0.2</v>
      </c>
      <c r="I149" s="276"/>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2" ht="69" hidden="1" customHeight="1">
      <c r="A150" s="43" t="s">
        <v>40</v>
      </c>
      <c r="B150" s="60" t="s">
        <v>203</v>
      </c>
      <c r="C150" s="60">
        <v>423</v>
      </c>
      <c r="D150" s="251">
        <v>1</v>
      </c>
      <c r="E150" s="252">
        <v>603769000</v>
      </c>
      <c r="F150" s="50" t="s">
        <v>357</v>
      </c>
      <c r="G150" s="50" t="s">
        <v>358</v>
      </c>
      <c r="H150" s="63">
        <v>0.1</v>
      </c>
      <c r="I150" s="265">
        <f>+H150+H151+H153+H155+H156+H157+H158+H159</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7"/>
        <v>1.0000000000000004</v>
      </c>
      <c r="AI150" s="79">
        <v>44928</v>
      </c>
      <c r="AJ150" s="79">
        <v>45291</v>
      </c>
      <c r="AK150" s="50" t="s">
        <v>359</v>
      </c>
      <c r="AL150" s="50" t="s">
        <v>351</v>
      </c>
      <c r="AM150" s="50" t="s">
        <v>360</v>
      </c>
      <c r="AN150" s="50" t="s">
        <v>754</v>
      </c>
      <c r="AO150" s="50" t="s">
        <v>352</v>
      </c>
    </row>
    <row r="151" spans="1:42" s="1" customFormat="1" ht="95.25" customHeight="1">
      <c r="A151" s="43" t="s">
        <v>40</v>
      </c>
      <c r="B151" s="60" t="s">
        <v>203</v>
      </c>
      <c r="C151" s="60">
        <v>423</v>
      </c>
      <c r="D151" s="251"/>
      <c r="E151" s="253"/>
      <c r="F151" s="50" t="s">
        <v>357</v>
      </c>
      <c r="G151" s="50" t="s">
        <v>361</v>
      </c>
      <c r="H151" s="63">
        <v>0.1</v>
      </c>
      <c r="I151" s="266"/>
      <c r="J151" s="78"/>
      <c r="K151" s="78"/>
      <c r="L151" s="78"/>
      <c r="M151" s="78"/>
      <c r="N151" s="78"/>
      <c r="O151" s="78"/>
      <c r="P151" s="78">
        <v>0.15</v>
      </c>
      <c r="Q151" s="78"/>
      <c r="R151" s="78">
        <v>0.15</v>
      </c>
      <c r="S151" s="78"/>
      <c r="T151" s="78"/>
      <c r="U151" s="78"/>
      <c r="V151" s="78">
        <v>0.5</v>
      </c>
      <c r="W151" s="78"/>
      <c r="X151" s="78">
        <v>0.2</v>
      </c>
      <c r="Y151" s="78"/>
      <c r="Z151" s="78"/>
      <c r="AA151" s="78"/>
      <c r="AB151" s="78"/>
      <c r="AC151" s="78"/>
      <c r="AD151" s="78"/>
      <c r="AE151" s="78"/>
      <c r="AF151" s="78"/>
      <c r="AG151" s="78"/>
      <c r="AH151" s="31">
        <f>+J151+L151+N151+P151+R151+T151+V151+X151+Z151+AB151+AD151+AF151</f>
        <v>1</v>
      </c>
      <c r="AI151" s="79">
        <v>45017</v>
      </c>
      <c r="AJ151" s="79">
        <v>45169</v>
      </c>
      <c r="AK151" s="50" t="s">
        <v>362</v>
      </c>
      <c r="AL151" s="50" t="s">
        <v>351</v>
      </c>
      <c r="AM151" s="50" t="s">
        <v>360</v>
      </c>
      <c r="AN151" s="50" t="s">
        <v>754</v>
      </c>
      <c r="AO151" s="50" t="s">
        <v>352</v>
      </c>
    </row>
    <row r="152" spans="1:42" s="38" customFormat="1" ht="95.25" customHeight="1">
      <c r="A152" s="106" t="s">
        <v>40</v>
      </c>
      <c r="B152" s="107" t="s">
        <v>203</v>
      </c>
      <c r="C152" s="107">
        <v>423</v>
      </c>
      <c r="D152" s="251"/>
      <c r="E152" s="253"/>
      <c r="F152" s="137" t="s">
        <v>357</v>
      </c>
      <c r="G152" s="137" t="s">
        <v>361</v>
      </c>
      <c r="H152" s="135">
        <v>0.1</v>
      </c>
      <c r="I152" s="266"/>
      <c r="J152" s="134"/>
      <c r="K152" s="134"/>
      <c r="L152" s="134"/>
      <c r="M152" s="134"/>
      <c r="N152" s="134"/>
      <c r="O152" s="134"/>
      <c r="P152" s="134"/>
      <c r="Q152" s="134"/>
      <c r="R152" s="183">
        <v>0.15</v>
      </c>
      <c r="S152" s="183"/>
      <c r="T152" s="183">
        <v>0.15</v>
      </c>
      <c r="U152" s="183"/>
      <c r="V152" s="183"/>
      <c r="W152" s="183"/>
      <c r="X152" s="183">
        <v>0.5</v>
      </c>
      <c r="Y152" s="183"/>
      <c r="Z152" s="183">
        <v>0.2</v>
      </c>
      <c r="AA152" s="134"/>
      <c r="AB152" s="134"/>
      <c r="AC152" s="134"/>
      <c r="AD152" s="134"/>
      <c r="AE152" s="134"/>
      <c r="AF152" s="134"/>
      <c r="AG152" s="134"/>
      <c r="AH152" s="109">
        <f>+J152+L152+N152+P152+R152+T152+V152+X152+Z152+AB152+AD152+AF152</f>
        <v>1</v>
      </c>
      <c r="AI152" s="184">
        <v>45047</v>
      </c>
      <c r="AJ152" s="184" t="s">
        <v>822</v>
      </c>
      <c r="AK152" s="137" t="s">
        <v>362</v>
      </c>
      <c r="AL152" s="137" t="s">
        <v>351</v>
      </c>
      <c r="AM152" s="137" t="s">
        <v>360</v>
      </c>
      <c r="AN152" s="137" t="s">
        <v>754</v>
      </c>
      <c r="AO152" s="137" t="s">
        <v>352</v>
      </c>
      <c r="AP152" s="131" t="s">
        <v>823</v>
      </c>
    </row>
    <row r="153" spans="1:42" s="1" customFormat="1" ht="60">
      <c r="A153" s="43" t="s">
        <v>40</v>
      </c>
      <c r="B153" s="60" t="s">
        <v>203</v>
      </c>
      <c r="C153" s="60">
        <v>423</v>
      </c>
      <c r="D153" s="251"/>
      <c r="E153" s="253"/>
      <c r="F153" s="50" t="s">
        <v>357</v>
      </c>
      <c r="G153" s="50" t="s">
        <v>363</v>
      </c>
      <c r="H153" s="63">
        <v>0.2</v>
      </c>
      <c r="I153" s="266"/>
      <c r="J153" s="78"/>
      <c r="K153" s="78"/>
      <c r="L153" s="78"/>
      <c r="M153" s="78"/>
      <c r="N153" s="78"/>
      <c r="O153" s="78"/>
      <c r="P153" s="78">
        <v>0.33</v>
      </c>
      <c r="Q153" s="78"/>
      <c r="R153" s="78"/>
      <c r="S153" s="78"/>
      <c r="T153" s="78"/>
      <c r="U153" s="78"/>
      <c r="V153" s="78"/>
      <c r="W153" s="78"/>
      <c r="X153" s="78">
        <v>0.33</v>
      </c>
      <c r="Y153" s="78"/>
      <c r="Z153" s="78"/>
      <c r="AA153" s="78"/>
      <c r="AB153" s="78"/>
      <c r="AC153" s="78"/>
      <c r="AD153" s="78">
        <v>0.34</v>
      </c>
      <c r="AE153" s="78"/>
      <c r="AF153" s="78"/>
      <c r="AG153" s="78"/>
      <c r="AH153" s="31">
        <f t="shared" si="7"/>
        <v>1</v>
      </c>
      <c r="AI153" s="79">
        <v>45017</v>
      </c>
      <c r="AJ153" s="79">
        <v>45260</v>
      </c>
      <c r="AK153" s="50" t="s">
        <v>364</v>
      </c>
      <c r="AL153" s="50" t="s">
        <v>351</v>
      </c>
      <c r="AM153" s="50" t="s">
        <v>360</v>
      </c>
      <c r="AN153" s="50" t="s">
        <v>754</v>
      </c>
      <c r="AO153" s="50" t="s">
        <v>352</v>
      </c>
    </row>
    <row r="154" spans="1:42" s="38" customFormat="1" ht="120">
      <c r="A154" s="106" t="s">
        <v>40</v>
      </c>
      <c r="B154" s="107" t="s">
        <v>203</v>
      </c>
      <c r="C154" s="107">
        <v>423</v>
      </c>
      <c r="D154" s="251"/>
      <c r="E154" s="253"/>
      <c r="F154" s="137" t="s">
        <v>357</v>
      </c>
      <c r="G154" s="137" t="s">
        <v>363</v>
      </c>
      <c r="H154" s="135">
        <v>0.2</v>
      </c>
      <c r="I154" s="266"/>
      <c r="J154" s="134"/>
      <c r="K154" s="134"/>
      <c r="L154" s="134"/>
      <c r="M154" s="134"/>
      <c r="N154" s="134"/>
      <c r="O154" s="134"/>
      <c r="P154" s="134"/>
      <c r="Q154" s="134"/>
      <c r="R154" s="183">
        <v>0.33</v>
      </c>
      <c r="S154" s="134"/>
      <c r="T154" s="134"/>
      <c r="U154" s="134"/>
      <c r="V154" s="134"/>
      <c r="W154" s="134"/>
      <c r="X154" s="134">
        <v>0.33</v>
      </c>
      <c r="Y154" s="134"/>
      <c r="Z154" s="134"/>
      <c r="AA154" s="134"/>
      <c r="AB154" s="134"/>
      <c r="AC154" s="134"/>
      <c r="AD154" s="134">
        <v>0.34</v>
      </c>
      <c r="AE154" s="134"/>
      <c r="AF154" s="134"/>
      <c r="AG154" s="134"/>
      <c r="AH154" s="109">
        <f t="shared" ref="AH154" si="8">+J154+L154+N154+P154+R154+T154+V154+X154+Z154+AB154+AD154+AF154</f>
        <v>1</v>
      </c>
      <c r="AI154" s="184">
        <v>45047</v>
      </c>
      <c r="AJ154" s="185">
        <v>45260</v>
      </c>
      <c r="AK154" s="137" t="s">
        <v>364</v>
      </c>
      <c r="AL154" s="137" t="s">
        <v>351</v>
      </c>
      <c r="AM154" s="137" t="s">
        <v>360</v>
      </c>
      <c r="AN154" s="137" t="s">
        <v>754</v>
      </c>
      <c r="AO154" s="137" t="s">
        <v>352</v>
      </c>
      <c r="AP154" s="131" t="s">
        <v>824</v>
      </c>
    </row>
    <row r="155" spans="1:42" s="1" customFormat="1" ht="60" hidden="1">
      <c r="A155" s="43" t="s">
        <v>40</v>
      </c>
      <c r="B155" s="60" t="s">
        <v>203</v>
      </c>
      <c r="C155" s="60">
        <v>423</v>
      </c>
      <c r="D155" s="251"/>
      <c r="E155" s="253"/>
      <c r="F155" s="50" t="s">
        <v>357</v>
      </c>
      <c r="G155" s="50" t="s">
        <v>365</v>
      </c>
      <c r="H155" s="63">
        <v>0.1</v>
      </c>
      <c r="I155" s="266"/>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row>
    <row r="156" spans="1:42" s="1" customFormat="1" ht="60" hidden="1">
      <c r="A156" s="43" t="s">
        <v>40</v>
      </c>
      <c r="B156" s="60" t="s">
        <v>203</v>
      </c>
      <c r="C156" s="60">
        <v>423</v>
      </c>
      <c r="D156" s="251"/>
      <c r="E156" s="253"/>
      <c r="F156" s="50" t="s">
        <v>357</v>
      </c>
      <c r="G156" s="50" t="s">
        <v>367</v>
      </c>
      <c r="H156" s="63">
        <v>0.1</v>
      </c>
      <c r="I156" s="266"/>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row>
    <row r="157" spans="1:42" s="1" customFormat="1" ht="75" hidden="1">
      <c r="A157" s="43" t="s">
        <v>40</v>
      </c>
      <c r="B157" s="60" t="s">
        <v>203</v>
      </c>
      <c r="C157" s="60">
        <v>423</v>
      </c>
      <c r="D157" s="251"/>
      <c r="E157" s="253"/>
      <c r="F157" s="50" t="s">
        <v>357</v>
      </c>
      <c r="G157" s="50" t="s">
        <v>369</v>
      </c>
      <c r="H157" s="63">
        <v>0.1</v>
      </c>
      <c r="I157" s="266"/>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row>
    <row r="158" spans="1:42" s="1" customFormat="1" ht="67.5" hidden="1" customHeight="1">
      <c r="A158" s="43" t="s">
        <v>40</v>
      </c>
      <c r="B158" s="60" t="s">
        <v>203</v>
      </c>
      <c r="C158" s="60">
        <v>423</v>
      </c>
      <c r="D158" s="251"/>
      <c r="E158" s="253"/>
      <c r="F158" s="50" t="s">
        <v>357</v>
      </c>
      <c r="G158" s="50" t="s">
        <v>371</v>
      </c>
      <c r="H158" s="63">
        <v>0.2</v>
      </c>
      <c r="I158" s="266"/>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row>
    <row r="159" spans="1:42" s="1" customFormat="1" ht="58.5" hidden="1" customHeight="1">
      <c r="A159" s="43" t="s">
        <v>40</v>
      </c>
      <c r="B159" s="60" t="s">
        <v>203</v>
      </c>
      <c r="C159" s="60">
        <v>423</v>
      </c>
      <c r="D159" s="251"/>
      <c r="E159" s="254"/>
      <c r="F159" s="50" t="s">
        <v>357</v>
      </c>
      <c r="G159" s="50" t="s">
        <v>755</v>
      </c>
      <c r="H159" s="63">
        <v>0.1</v>
      </c>
      <c r="I159" s="267"/>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row>
    <row r="160" spans="1:42" s="1" customFormat="1" ht="90" hidden="1">
      <c r="A160" s="43" t="s">
        <v>40</v>
      </c>
      <c r="B160" s="60" t="s">
        <v>203</v>
      </c>
      <c r="C160" s="60">
        <v>422</v>
      </c>
      <c r="D160" s="60" t="s">
        <v>70</v>
      </c>
      <c r="E160" s="60" t="s">
        <v>70</v>
      </c>
      <c r="F160" s="50" t="s">
        <v>374</v>
      </c>
      <c r="G160" s="50" t="s">
        <v>375</v>
      </c>
      <c r="H160" s="78">
        <v>0.33</v>
      </c>
      <c r="I160" s="275">
        <f>+H160+H162+H163</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row>
    <row r="161" spans="1:42" s="1" customFormat="1" ht="60">
      <c r="A161" s="43" t="s">
        <v>40</v>
      </c>
      <c r="B161" s="60" t="s">
        <v>203</v>
      </c>
      <c r="C161" s="60">
        <v>422</v>
      </c>
      <c r="D161" s="60" t="s">
        <v>70</v>
      </c>
      <c r="E161" s="60" t="s">
        <v>70</v>
      </c>
      <c r="F161" s="50" t="s">
        <v>374</v>
      </c>
      <c r="G161" s="50" t="s">
        <v>377</v>
      </c>
      <c r="H161" s="78">
        <v>0.2</v>
      </c>
      <c r="I161" s="277"/>
      <c r="J161" s="60"/>
      <c r="K161" s="60"/>
      <c r="L161" s="60"/>
      <c r="M161" s="60"/>
      <c r="N161" s="78">
        <v>0.25</v>
      </c>
      <c r="O161" s="60"/>
      <c r="P161" s="78">
        <v>0.5</v>
      </c>
      <c r="Q161" s="60"/>
      <c r="R161" s="78">
        <v>0.25</v>
      </c>
      <c r="S161" s="60"/>
      <c r="T161" s="60"/>
      <c r="U161" s="60"/>
      <c r="V161" s="60"/>
      <c r="W161" s="60"/>
      <c r="X161" s="60"/>
      <c r="Y161" s="60"/>
      <c r="Z161" s="60"/>
      <c r="AA161" s="60"/>
      <c r="AB161" s="60"/>
      <c r="AC161" s="60"/>
      <c r="AD161" s="60"/>
      <c r="AE161" s="60"/>
      <c r="AF161" s="60"/>
      <c r="AG161" s="60"/>
      <c r="AH161" s="31">
        <f t="shared" si="7"/>
        <v>1</v>
      </c>
      <c r="AI161" s="64">
        <v>44986</v>
      </c>
      <c r="AJ161" s="64">
        <v>45077</v>
      </c>
      <c r="AK161" s="50" t="s">
        <v>378</v>
      </c>
      <c r="AL161" s="50" t="s">
        <v>351</v>
      </c>
      <c r="AM161" s="50" t="s">
        <v>753</v>
      </c>
      <c r="AN161" s="43" t="s">
        <v>754</v>
      </c>
      <c r="AO161" s="50" t="s">
        <v>352</v>
      </c>
    </row>
    <row r="162" spans="1:42" s="38" customFormat="1" ht="120">
      <c r="A162" s="106" t="s">
        <v>40</v>
      </c>
      <c r="B162" s="107" t="s">
        <v>203</v>
      </c>
      <c r="C162" s="107">
        <v>422</v>
      </c>
      <c r="D162" s="107" t="s">
        <v>70</v>
      </c>
      <c r="E162" s="107" t="s">
        <v>70</v>
      </c>
      <c r="F162" s="137" t="s">
        <v>374</v>
      </c>
      <c r="G162" s="137" t="s">
        <v>377</v>
      </c>
      <c r="H162" s="134">
        <v>0.33</v>
      </c>
      <c r="I162" s="277"/>
      <c r="J162" s="107"/>
      <c r="K162" s="107"/>
      <c r="L162" s="107"/>
      <c r="M162" s="107"/>
      <c r="N162" s="183">
        <v>0.25</v>
      </c>
      <c r="O162" s="111"/>
      <c r="P162" s="183">
        <v>0.05</v>
      </c>
      <c r="Q162" s="111"/>
      <c r="R162" s="183">
        <v>0.2</v>
      </c>
      <c r="S162" s="111"/>
      <c r="T162" s="183">
        <v>0.25</v>
      </c>
      <c r="U162" s="183"/>
      <c r="V162" s="183">
        <v>0.25</v>
      </c>
      <c r="W162" s="107"/>
      <c r="X162" s="107"/>
      <c r="Y162" s="107"/>
      <c r="Z162" s="107"/>
      <c r="AA162" s="107"/>
      <c r="AB162" s="107"/>
      <c r="AC162" s="107"/>
      <c r="AD162" s="107"/>
      <c r="AE162" s="107"/>
      <c r="AF162" s="107"/>
      <c r="AG162" s="107"/>
      <c r="AH162" s="109">
        <f t="shared" ref="AH162" si="9">+J162+L162+N162+P162+R162+T162+V162+X162+Z162+AB162+AD162+AF162</f>
        <v>1</v>
      </c>
      <c r="AI162" s="113">
        <v>44986</v>
      </c>
      <c r="AJ162" s="113">
        <v>45138</v>
      </c>
      <c r="AK162" s="137" t="s">
        <v>378</v>
      </c>
      <c r="AL162" s="137" t="s">
        <v>351</v>
      </c>
      <c r="AM162" s="137" t="s">
        <v>753</v>
      </c>
      <c r="AN162" s="106" t="s">
        <v>754</v>
      </c>
      <c r="AO162" s="137" t="s">
        <v>352</v>
      </c>
      <c r="AP162" s="131" t="s">
        <v>825</v>
      </c>
    </row>
    <row r="163" spans="1:42" s="131" customFormat="1" ht="60">
      <c r="A163" s="125" t="s">
        <v>40</v>
      </c>
      <c r="B163" s="111" t="s">
        <v>203</v>
      </c>
      <c r="C163" s="111">
        <v>422</v>
      </c>
      <c r="D163" s="111" t="s">
        <v>70</v>
      </c>
      <c r="E163" s="111" t="s">
        <v>70</v>
      </c>
      <c r="F163" s="136" t="s">
        <v>518</v>
      </c>
      <c r="G163" s="136" t="s">
        <v>826</v>
      </c>
      <c r="H163" s="183">
        <v>0.34</v>
      </c>
      <c r="I163" s="276"/>
      <c r="J163" s="187" t="s">
        <v>127</v>
      </c>
      <c r="K163" s="187" t="s">
        <v>127</v>
      </c>
      <c r="L163" s="187" t="s">
        <v>127</v>
      </c>
      <c r="M163" s="187" t="s">
        <v>127</v>
      </c>
      <c r="N163" s="187" t="s">
        <v>127</v>
      </c>
      <c r="O163" s="187" t="s">
        <v>127</v>
      </c>
      <c r="P163" s="187" t="s">
        <v>127</v>
      </c>
      <c r="Q163" s="187" t="s">
        <v>127</v>
      </c>
      <c r="R163" s="183"/>
      <c r="S163" s="187"/>
      <c r="T163" s="183">
        <v>0.3</v>
      </c>
      <c r="U163" s="187"/>
      <c r="V163" s="183">
        <v>0.7</v>
      </c>
      <c r="W163" s="183"/>
      <c r="X163" s="187" t="s">
        <v>127</v>
      </c>
      <c r="Y163" s="187" t="s">
        <v>127</v>
      </c>
      <c r="Z163" s="187" t="s">
        <v>127</v>
      </c>
      <c r="AA163" s="187" t="s">
        <v>127</v>
      </c>
      <c r="AB163" s="187" t="s">
        <v>127</v>
      </c>
      <c r="AC163" s="187" t="s">
        <v>127</v>
      </c>
      <c r="AD163" s="187" t="s">
        <v>127</v>
      </c>
      <c r="AE163" s="187" t="s">
        <v>127</v>
      </c>
      <c r="AF163" s="187" t="s">
        <v>127</v>
      </c>
      <c r="AG163" s="187" t="s">
        <v>127</v>
      </c>
      <c r="AH163" s="130">
        <f>R163+T163+V163</f>
        <v>1</v>
      </c>
      <c r="AI163" s="113">
        <v>45078</v>
      </c>
      <c r="AJ163" s="113">
        <v>45138</v>
      </c>
      <c r="AK163" s="136" t="s">
        <v>828</v>
      </c>
      <c r="AL163" s="136" t="s">
        <v>55</v>
      </c>
      <c r="AM163" s="136" t="s">
        <v>829</v>
      </c>
      <c r="AN163" s="145" t="s">
        <v>56</v>
      </c>
      <c r="AO163" s="136" t="s">
        <v>57</v>
      </c>
      <c r="AP163" s="131" t="s">
        <v>827</v>
      </c>
    </row>
    <row r="164" spans="1:42" s="1" customFormat="1" ht="81" hidden="1" customHeight="1">
      <c r="A164" s="43" t="s">
        <v>40</v>
      </c>
      <c r="B164" s="60" t="s">
        <v>203</v>
      </c>
      <c r="C164" s="76">
        <v>424</v>
      </c>
      <c r="D164" s="247">
        <v>150</v>
      </c>
      <c r="E164" s="273">
        <v>899791000</v>
      </c>
      <c r="F164" s="77" t="s">
        <v>658</v>
      </c>
      <c r="G164" s="43" t="s">
        <v>379</v>
      </c>
      <c r="H164" s="78">
        <v>0.25</v>
      </c>
      <c r="I164" s="275">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7"/>
        <v>1</v>
      </c>
      <c r="AI164" s="64">
        <v>44958</v>
      </c>
      <c r="AJ164" s="64">
        <v>45260</v>
      </c>
      <c r="AK164" s="50" t="s">
        <v>771</v>
      </c>
      <c r="AL164" s="50" t="s">
        <v>381</v>
      </c>
      <c r="AM164" s="50" t="s">
        <v>382</v>
      </c>
      <c r="AN164" s="43" t="s">
        <v>713</v>
      </c>
      <c r="AO164" s="43" t="s">
        <v>160</v>
      </c>
    </row>
    <row r="165" spans="1:42" s="1" customFormat="1" ht="82.5" hidden="1" customHeight="1">
      <c r="A165" s="43" t="s">
        <v>40</v>
      </c>
      <c r="B165" s="60" t="s">
        <v>203</v>
      </c>
      <c r="C165" s="76">
        <v>424</v>
      </c>
      <c r="D165" s="248"/>
      <c r="E165" s="301"/>
      <c r="F165" s="77" t="s">
        <v>658</v>
      </c>
      <c r="G165" s="43" t="s">
        <v>383</v>
      </c>
      <c r="H165" s="78">
        <v>0.25</v>
      </c>
      <c r="I165" s="277"/>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7"/>
        <v>0.99999999999999989</v>
      </c>
      <c r="AI165" s="64">
        <v>44986</v>
      </c>
      <c r="AJ165" s="64">
        <v>45291</v>
      </c>
      <c r="AK165" s="50" t="s">
        <v>384</v>
      </c>
      <c r="AL165" s="50" t="s">
        <v>381</v>
      </c>
      <c r="AM165" s="50" t="s">
        <v>382</v>
      </c>
      <c r="AN165" s="43" t="s">
        <v>713</v>
      </c>
      <c r="AO165" s="43" t="s">
        <v>160</v>
      </c>
    </row>
    <row r="166" spans="1:42" s="1" customFormat="1" ht="85.5" hidden="1" customHeight="1">
      <c r="A166" s="43" t="s">
        <v>40</v>
      </c>
      <c r="B166" s="60" t="s">
        <v>203</v>
      </c>
      <c r="C166" s="76">
        <v>424</v>
      </c>
      <c r="D166" s="248"/>
      <c r="E166" s="301"/>
      <c r="F166" s="77" t="s">
        <v>658</v>
      </c>
      <c r="G166" s="50" t="s">
        <v>385</v>
      </c>
      <c r="H166" s="78">
        <v>0.1</v>
      </c>
      <c r="I166" s="277"/>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7"/>
        <v>0.99999999999999989</v>
      </c>
      <c r="AI166" s="162">
        <v>45017</v>
      </c>
      <c r="AJ166" s="162">
        <v>45291</v>
      </c>
      <c r="AK166" s="50" t="s">
        <v>386</v>
      </c>
      <c r="AL166" s="50" t="s">
        <v>381</v>
      </c>
      <c r="AM166" s="50" t="s">
        <v>382</v>
      </c>
      <c r="AN166" s="43" t="s">
        <v>713</v>
      </c>
      <c r="AO166" s="43" t="s">
        <v>160</v>
      </c>
    </row>
    <row r="167" spans="1:42" s="1" customFormat="1" ht="114.75" hidden="1" customHeight="1">
      <c r="A167" s="43" t="s">
        <v>40</v>
      </c>
      <c r="B167" s="60" t="s">
        <v>203</v>
      </c>
      <c r="C167" s="76">
        <v>424</v>
      </c>
      <c r="D167" s="248"/>
      <c r="E167" s="301"/>
      <c r="F167" s="77" t="s">
        <v>658</v>
      </c>
      <c r="G167" s="50" t="s">
        <v>387</v>
      </c>
      <c r="H167" s="78">
        <v>0.3</v>
      </c>
      <c r="I167" s="277"/>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7"/>
        <v>0.99999999999999978</v>
      </c>
      <c r="AI167" s="64">
        <v>44958</v>
      </c>
      <c r="AJ167" s="64">
        <v>45291</v>
      </c>
      <c r="AK167" s="50" t="s">
        <v>777</v>
      </c>
      <c r="AL167" s="50" t="s">
        <v>381</v>
      </c>
      <c r="AM167" s="50" t="s">
        <v>382</v>
      </c>
      <c r="AN167" s="43" t="s">
        <v>713</v>
      </c>
      <c r="AO167" s="43" t="s">
        <v>160</v>
      </c>
    </row>
    <row r="168" spans="1:42" s="1" customFormat="1" ht="73.5" hidden="1" customHeight="1">
      <c r="A168" s="43" t="s">
        <v>40</v>
      </c>
      <c r="B168" s="60" t="s">
        <v>203</v>
      </c>
      <c r="C168" s="76">
        <v>424</v>
      </c>
      <c r="D168" s="249"/>
      <c r="E168" s="301"/>
      <c r="F168" s="77" t="s">
        <v>658</v>
      </c>
      <c r="G168" s="50" t="s">
        <v>389</v>
      </c>
      <c r="H168" s="78">
        <v>0.1</v>
      </c>
      <c r="I168" s="276"/>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7"/>
        <v>1</v>
      </c>
      <c r="AI168" s="64">
        <v>45108</v>
      </c>
      <c r="AJ168" s="64">
        <v>45260</v>
      </c>
      <c r="AK168" s="50" t="s">
        <v>780</v>
      </c>
      <c r="AL168" s="50" t="s">
        <v>381</v>
      </c>
      <c r="AM168" s="50" t="s">
        <v>382</v>
      </c>
      <c r="AN168" s="43" t="s">
        <v>713</v>
      </c>
      <c r="AO168" s="43" t="s">
        <v>160</v>
      </c>
    </row>
    <row r="169" spans="1:42" s="1" customFormat="1" ht="60" hidden="1">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7"/>
        <v>1</v>
      </c>
      <c r="AI169" s="64">
        <v>45017</v>
      </c>
      <c r="AJ169" s="64">
        <v>45291</v>
      </c>
      <c r="AK169" s="43" t="s">
        <v>629</v>
      </c>
      <c r="AL169" s="43" t="s">
        <v>287</v>
      </c>
      <c r="AM169" s="43" t="s">
        <v>708</v>
      </c>
      <c r="AN169" s="43" t="s">
        <v>708</v>
      </c>
      <c r="AO169" s="43" t="s">
        <v>160</v>
      </c>
    </row>
    <row r="170" spans="1:42" s="1" customFormat="1" ht="61.5" hidden="1" customHeight="1">
      <c r="A170" s="43" t="s">
        <v>40</v>
      </c>
      <c r="B170" s="60" t="s">
        <v>203</v>
      </c>
      <c r="C170" s="76">
        <v>424</v>
      </c>
      <c r="D170" s="81" t="s">
        <v>70</v>
      </c>
      <c r="E170" s="81" t="s">
        <v>70</v>
      </c>
      <c r="F170" s="50" t="s">
        <v>391</v>
      </c>
      <c r="G170" s="50" t="s">
        <v>392</v>
      </c>
      <c r="H170" s="63">
        <v>0.25</v>
      </c>
      <c r="I170" s="261">
        <f>+H170+H171+H172+H173</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7"/>
        <v>1</v>
      </c>
      <c r="AI170" s="64">
        <v>44986</v>
      </c>
      <c r="AJ170" s="64">
        <v>45015</v>
      </c>
      <c r="AK170" s="43" t="s">
        <v>393</v>
      </c>
      <c r="AL170" s="50" t="s">
        <v>381</v>
      </c>
      <c r="AM170" s="50" t="s">
        <v>382</v>
      </c>
      <c r="AN170" s="43" t="s">
        <v>713</v>
      </c>
      <c r="AO170" s="43" t="s">
        <v>160</v>
      </c>
    </row>
    <row r="171" spans="1:42" s="1" customFormat="1" ht="58.5" hidden="1" customHeight="1">
      <c r="A171" s="43" t="s">
        <v>40</v>
      </c>
      <c r="B171" s="60" t="s">
        <v>203</v>
      </c>
      <c r="C171" s="76">
        <v>424</v>
      </c>
      <c r="D171" s="81" t="s">
        <v>70</v>
      </c>
      <c r="E171" s="81" t="s">
        <v>70</v>
      </c>
      <c r="F171" s="50" t="s">
        <v>391</v>
      </c>
      <c r="G171" s="50" t="s">
        <v>394</v>
      </c>
      <c r="H171" s="63">
        <v>0.25</v>
      </c>
      <c r="I171" s="262"/>
      <c r="J171" s="60"/>
      <c r="K171" s="60"/>
      <c r="L171" s="60"/>
      <c r="M171" s="60"/>
      <c r="N171" s="60"/>
      <c r="O171" s="60"/>
      <c r="P171" s="164">
        <v>0.1</v>
      </c>
      <c r="Q171" s="159"/>
      <c r="R171" s="164">
        <v>0.2</v>
      </c>
      <c r="S171" s="159"/>
      <c r="T171" s="164">
        <v>0.2</v>
      </c>
      <c r="U171" s="159"/>
      <c r="V171" s="164">
        <v>0.25</v>
      </c>
      <c r="W171" s="159"/>
      <c r="X171" s="164">
        <v>0.25</v>
      </c>
      <c r="Y171" s="159"/>
      <c r="Z171" s="164"/>
      <c r="AA171" s="159"/>
      <c r="AB171" s="159"/>
      <c r="AC171" s="159"/>
      <c r="AD171" s="159"/>
      <c r="AE171" s="159"/>
      <c r="AF171" s="159"/>
      <c r="AG171" s="159"/>
      <c r="AH171" s="161">
        <v>1</v>
      </c>
      <c r="AI171" s="162">
        <v>45017</v>
      </c>
      <c r="AJ171" s="162">
        <v>45168</v>
      </c>
      <c r="AK171" s="43" t="s">
        <v>393</v>
      </c>
      <c r="AL171" s="50" t="s">
        <v>381</v>
      </c>
      <c r="AM171" s="50" t="s">
        <v>382</v>
      </c>
      <c r="AN171" s="43" t="s">
        <v>713</v>
      </c>
      <c r="AO171" s="43" t="s">
        <v>160</v>
      </c>
    </row>
    <row r="172" spans="1:42" s="1" customFormat="1" ht="56.25" hidden="1" customHeight="1">
      <c r="A172" s="43" t="s">
        <v>40</v>
      </c>
      <c r="B172" s="60" t="s">
        <v>203</v>
      </c>
      <c r="C172" s="76">
        <v>424</v>
      </c>
      <c r="D172" s="81" t="s">
        <v>70</v>
      </c>
      <c r="E172" s="81" t="s">
        <v>70</v>
      </c>
      <c r="F172" s="50" t="s">
        <v>391</v>
      </c>
      <c r="G172" s="50" t="s">
        <v>395</v>
      </c>
      <c r="H172" s="63">
        <v>0.25</v>
      </c>
      <c r="I172" s="262"/>
      <c r="J172" s="60"/>
      <c r="K172" s="60"/>
      <c r="L172" s="63">
        <v>1</v>
      </c>
      <c r="M172" s="60"/>
      <c r="N172" s="60"/>
      <c r="O172" s="60"/>
      <c r="P172" s="60"/>
      <c r="Q172" s="60"/>
      <c r="R172" s="60"/>
      <c r="S172" s="60"/>
      <c r="T172" s="60"/>
      <c r="U172" s="60"/>
      <c r="V172" s="60"/>
      <c r="W172" s="60"/>
      <c r="X172" s="60"/>
      <c r="Y172" s="60"/>
      <c r="Z172" s="60"/>
      <c r="AA172" s="60"/>
      <c r="AB172" s="60"/>
      <c r="AC172" s="60"/>
      <c r="AD172" s="60"/>
      <c r="AE172" s="60"/>
      <c r="AF172" s="60"/>
      <c r="AG172" s="60"/>
      <c r="AH172" s="31">
        <f t="shared" si="7"/>
        <v>1</v>
      </c>
      <c r="AI172" s="64">
        <v>44958</v>
      </c>
      <c r="AJ172" s="64">
        <v>44985</v>
      </c>
      <c r="AK172" s="43" t="s">
        <v>396</v>
      </c>
      <c r="AL172" s="50" t="s">
        <v>381</v>
      </c>
      <c r="AM172" s="50" t="s">
        <v>382</v>
      </c>
      <c r="AN172" s="43" t="s">
        <v>713</v>
      </c>
      <c r="AO172" s="43" t="s">
        <v>160</v>
      </c>
    </row>
    <row r="173" spans="1:42" s="1" customFormat="1" ht="70.5" hidden="1" customHeight="1">
      <c r="A173" s="43" t="s">
        <v>40</v>
      </c>
      <c r="B173" s="60" t="s">
        <v>203</v>
      </c>
      <c r="C173" s="76">
        <v>424</v>
      </c>
      <c r="D173" s="81" t="s">
        <v>70</v>
      </c>
      <c r="E173" s="81" t="s">
        <v>70</v>
      </c>
      <c r="F173" s="50" t="s">
        <v>391</v>
      </c>
      <c r="G173" s="50" t="s">
        <v>397</v>
      </c>
      <c r="H173" s="63">
        <v>0.25</v>
      </c>
      <c r="I173" s="263"/>
      <c r="J173" s="169">
        <v>0.16</v>
      </c>
      <c r="K173" s="170"/>
      <c r="L173" s="169">
        <v>0.16</v>
      </c>
      <c r="M173" s="170"/>
      <c r="N173" s="169">
        <v>0.16</v>
      </c>
      <c r="O173" s="170"/>
      <c r="P173" s="169">
        <v>0.16</v>
      </c>
      <c r="Q173" s="170"/>
      <c r="R173" s="169">
        <v>0.16</v>
      </c>
      <c r="S173" s="170"/>
      <c r="T173" s="169">
        <v>0.2</v>
      </c>
      <c r="U173" s="170"/>
      <c r="V173" s="170"/>
      <c r="W173" s="170"/>
      <c r="X173" s="170"/>
      <c r="Y173" s="170"/>
      <c r="Z173" s="170"/>
      <c r="AA173" s="170"/>
      <c r="AB173" s="170"/>
      <c r="AC173" s="170"/>
      <c r="AD173" s="170"/>
      <c r="AE173" s="170"/>
      <c r="AF173" s="170"/>
      <c r="AG173" s="170"/>
      <c r="AH173" s="171">
        <v>1</v>
      </c>
      <c r="AI173" s="172">
        <v>44927</v>
      </c>
      <c r="AJ173" s="172">
        <v>45107</v>
      </c>
      <c r="AK173" s="50" t="s">
        <v>398</v>
      </c>
      <c r="AL173" s="50" t="s">
        <v>381</v>
      </c>
      <c r="AM173" s="50" t="s">
        <v>382</v>
      </c>
      <c r="AN173" s="43" t="s">
        <v>713</v>
      </c>
      <c r="AO173" s="43" t="s">
        <v>160</v>
      </c>
    </row>
    <row r="174" spans="1:42" s="1" customFormat="1" ht="60" hidden="1">
      <c r="A174" s="43" t="s">
        <v>40</v>
      </c>
      <c r="B174" s="60" t="s">
        <v>203</v>
      </c>
      <c r="C174" s="60">
        <v>424</v>
      </c>
      <c r="D174" s="247">
        <v>224</v>
      </c>
      <c r="E174" s="273">
        <v>2563267000</v>
      </c>
      <c r="F174" s="43" t="s">
        <v>659</v>
      </c>
      <c r="G174" s="44" t="s">
        <v>427</v>
      </c>
      <c r="H174" s="31">
        <v>0.2</v>
      </c>
      <c r="I174" s="243">
        <f>+H174+H175+H176+H177+H178+H179</f>
        <v>1</v>
      </c>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ref="AH174" si="10">+J174+L174+N174+P174+R174+T174+V174+X174+Z174+AB174+AD174+AF174</f>
        <v>1</v>
      </c>
      <c r="AI174" s="168">
        <v>44986</v>
      </c>
      <c r="AJ174" s="168">
        <v>45230</v>
      </c>
      <c r="AK174" s="44" t="s">
        <v>428</v>
      </c>
      <c r="AL174" s="43" t="s">
        <v>429</v>
      </c>
      <c r="AM174" s="43" t="s">
        <v>612</v>
      </c>
      <c r="AN174" s="44" t="s">
        <v>711</v>
      </c>
      <c r="AO174" s="43" t="s">
        <v>430</v>
      </c>
    </row>
    <row r="175" spans="1:42" s="1" customFormat="1" ht="60" hidden="1">
      <c r="A175" s="43" t="s">
        <v>40</v>
      </c>
      <c r="B175" s="60" t="s">
        <v>203</v>
      </c>
      <c r="C175" s="60">
        <v>424</v>
      </c>
      <c r="D175" s="248"/>
      <c r="E175" s="274"/>
      <c r="F175" s="43" t="s">
        <v>660</v>
      </c>
      <c r="G175" s="44" t="s">
        <v>431</v>
      </c>
      <c r="H175" s="31">
        <v>0.05</v>
      </c>
      <c r="I175" s="244"/>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7"/>
        <v>1</v>
      </c>
      <c r="AI175" s="168">
        <v>44986</v>
      </c>
      <c r="AJ175" s="168">
        <v>45230</v>
      </c>
      <c r="AK175" s="44" t="s">
        <v>432</v>
      </c>
      <c r="AL175" s="43" t="s">
        <v>429</v>
      </c>
      <c r="AM175" s="43" t="s">
        <v>612</v>
      </c>
      <c r="AN175" s="44" t="s">
        <v>711</v>
      </c>
      <c r="AO175" s="43" t="s">
        <v>430</v>
      </c>
    </row>
    <row r="176" spans="1:42" s="1" customFormat="1" ht="135" hidden="1">
      <c r="A176" s="43" t="s">
        <v>40</v>
      </c>
      <c r="B176" s="60" t="s">
        <v>203</v>
      </c>
      <c r="C176" s="60">
        <v>424</v>
      </c>
      <c r="D176" s="248"/>
      <c r="E176" s="274"/>
      <c r="F176" s="43" t="s">
        <v>659</v>
      </c>
      <c r="G176" s="44" t="s">
        <v>433</v>
      </c>
      <c r="H176" s="31">
        <v>0.25</v>
      </c>
      <c r="I176" s="244"/>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7"/>
        <v>1</v>
      </c>
      <c r="AI176" s="168">
        <v>44986</v>
      </c>
      <c r="AJ176" s="168">
        <v>45230</v>
      </c>
      <c r="AK176" s="44" t="s">
        <v>434</v>
      </c>
      <c r="AL176" s="43" t="s">
        <v>429</v>
      </c>
      <c r="AM176" s="43" t="s">
        <v>612</v>
      </c>
      <c r="AN176" s="44" t="s">
        <v>711</v>
      </c>
      <c r="AO176" s="43" t="s">
        <v>430</v>
      </c>
    </row>
    <row r="177" spans="1:42" s="1" customFormat="1" ht="117.75" hidden="1" customHeight="1">
      <c r="A177" s="43" t="s">
        <v>40</v>
      </c>
      <c r="B177" s="60" t="s">
        <v>203</v>
      </c>
      <c r="C177" s="60">
        <v>424</v>
      </c>
      <c r="D177" s="248"/>
      <c r="E177" s="274"/>
      <c r="F177" s="43" t="s">
        <v>659</v>
      </c>
      <c r="G177" s="44" t="s">
        <v>435</v>
      </c>
      <c r="H177" s="31">
        <v>0.25</v>
      </c>
      <c r="I177" s="244"/>
      <c r="J177" s="31"/>
      <c r="K177" s="31"/>
      <c r="L177" s="31"/>
      <c r="M177" s="31"/>
      <c r="N177" s="161">
        <v>0.15</v>
      </c>
      <c r="O177" s="161"/>
      <c r="P177" s="161">
        <v>0.15</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7"/>
        <v>1</v>
      </c>
      <c r="AI177" s="168">
        <v>44986</v>
      </c>
      <c r="AJ177" s="168">
        <v>45230</v>
      </c>
      <c r="AK177" s="44" t="s">
        <v>436</v>
      </c>
      <c r="AL177" s="43" t="s">
        <v>429</v>
      </c>
      <c r="AM177" s="43" t="s">
        <v>612</v>
      </c>
      <c r="AN177" s="44" t="s">
        <v>711</v>
      </c>
      <c r="AO177" s="43" t="s">
        <v>430</v>
      </c>
    </row>
    <row r="178" spans="1:42" s="1" customFormat="1" ht="75" hidden="1">
      <c r="A178" s="43" t="s">
        <v>40</v>
      </c>
      <c r="B178" s="60" t="s">
        <v>203</v>
      </c>
      <c r="C178" s="60">
        <v>424</v>
      </c>
      <c r="D178" s="248"/>
      <c r="E178" s="274"/>
      <c r="F178" s="43" t="s">
        <v>659</v>
      </c>
      <c r="G178" s="44" t="s">
        <v>437</v>
      </c>
      <c r="H178" s="31">
        <v>0.2</v>
      </c>
      <c r="I178" s="244"/>
      <c r="J178" s="31">
        <v>0.1</v>
      </c>
      <c r="K178" s="31"/>
      <c r="L178" s="31">
        <v>0.1</v>
      </c>
      <c r="M178" s="31"/>
      <c r="N178" s="31">
        <v>0.1</v>
      </c>
      <c r="O178" s="31"/>
      <c r="P178" s="31">
        <v>0.1</v>
      </c>
      <c r="Q178" s="31"/>
      <c r="R178" s="31">
        <v>0.1</v>
      </c>
      <c r="S178" s="31"/>
      <c r="T178" s="31">
        <v>0.1</v>
      </c>
      <c r="U178" s="31"/>
      <c r="V178" s="31">
        <v>0.1</v>
      </c>
      <c r="W178" s="31"/>
      <c r="X178" s="31">
        <v>0.1</v>
      </c>
      <c r="Y178" s="31"/>
      <c r="Z178" s="31">
        <v>0.1</v>
      </c>
      <c r="AA178" s="31"/>
      <c r="AB178" s="31">
        <v>0.1</v>
      </c>
      <c r="AC178" s="31"/>
      <c r="AD178" s="31"/>
      <c r="AE178" s="31"/>
      <c r="AF178" s="31"/>
      <c r="AG178" s="31"/>
      <c r="AH178" s="31">
        <f t="shared" si="7"/>
        <v>0.99999999999999989</v>
      </c>
      <c r="AI178" s="62">
        <v>44928</v>
      </c>
      <c r="AJ178" s="62">
        <v>45230</v>
      </c>
      <c r="AK178" s="44" t="s">
        <v>438</v>
      </c>
      <c r="AL178" s="43" t="s">
        <v>429</v>
      </c>
      <c r="AM178" s="43" t="s">
        <v>612</v>
      </c>
      <c r="AN178" s="44" t="s">
        <v>711</v>
      </c>
      <c r="AO178" s="43" t="s">
        <v>430</v>
      </c>
    </row>
    <row r="179" spans="1:42" s="1" customFormat="1" ht="75" hidden="1">
      <c r="A179" s="43" t="s">
        <v>40</v>
      </c>
      <c r="B179" s="60" t="s">
        <v>203</v>
      </c>
      <c r="C179" s="60">
        <v>424</v>
      </c>
      <c r="D179" s="249"/>
      <c r="E179" s="274"/>
      <c r="F179" s="43" t="s">
        <v>659</v>
      </c>
      <c r="G179" s="44" t="s">
        <v>439</v>
      </c>
      <c r="H179" s="31">
        <v>0.05</v>
      </c>
      <c r="I179" s="245"/>
      <c r="J179" s="31"/>
      <c r="K179" s="31"/>
      <c r="L179" s="31"/>
      <c r="M179" s="31"/>
      <c r="N179" s="31"/>
      <c r="O179" s="31"/>
      <c r="P179" s="31"/>
      <c r="Q179" s="31"/>
      <c r="R179" s="31">
        <v>0.2</v>
      </c>
      <c r="S179" s="31"/>
      <c r="T179" s="31">
        <v>0.2</v>
      </c>
      <c r="U179" s="31"/>
      <c r="V179" s="31">
        <v>0.2</v>
      </c>
      <c r="W179" s="31"/>
      <c r="X179" s="31">
        <v>0.2</v>
      </c>
      <c r="Y179" s="31"/>
      <c r="Z179" s="31">
        <v>0.2</v>
      </c>
      <c r="AA179" s="31"/>
      <c r="AB179" s="31"/>
      <c r="AC179" s="31"/>
      <c r="AD179" s="31"/>
      <c r="AE179" s="31"/>
      <c r="AF179" s="31"/>
      <c r="AG179" s="31"/>
      <c r="AH179" s="31">
        <f t="shared" si="7"/>
        <v>1</v>
      </c>
      <c r="AI179" s="62">
        <v>45047</v>
      </c>
      <c r="AJ179" s="62">
        <v>45199</v>
      </c>
      <c r="AK179" s="44" t="s">
        <v>440</v>
      </c>
      <c r="AL179" s="43" t="s">
        <v>429</v>
      </c>
      <c r="AM179" s="43" t="s">
        <v>612</v>
      </c>
      <c r="AN179" s="44" t="s">
        <v>711</v>
      </c>
      <c r="AO179" s="43" t="s">
        <v>430</v>
      </c>
    </row>
    <row r="180" spans="1:42" s="1" customFormat="1" ht="60" hidden="1">
      <c r="A180" s="43" t="s">
        <v>40</v>
      </c>
      <c r="B180" s="60" t="s">
        <v>203</v>
      </c>
      <c r="C180" s="60">
        <v>424</v>
      </c>
      <c r="D180" s="248">
        <v>1200</v>
      </c>
      <c r="E180" s="274"/>
      <c r="F180" s="43" t="s">
        <v>661</v>
      </c>
      <c r="G180" s="44" t="s">
        <v>441</v>
      </c>
      <c r="H180" s="31">
        <v>0.2</v>
      </c>
      <c r="I180" s="244">
        <f>+H180+H181+H182+H183</f>
        <v>1</v>
      </c>
      <c r="J180" s="31"/>
      <c r="K180" s="31"/>
      <c r="L180" s="31"/>
      <c r="M180" s="31"/>
      <c r="N180" s="161">
        <v>0.12</v>
      </c>
      <c r="O180" s="161"/>
      <c r="P180" s="161">
        <v>0.12</v>
      </c>
      <c r="Q180" s="161"/>
      <c r="R180" s="161">
        <v>0.12</v>
      </c>
      <c r="S180" s="161"/>
      <c r="T180" s="161">
        <v>0.12</v>
      </c>
      <c r="U180" s="161"/>
      <c r="V180" s="161">
        <v>0.12</v>
      </c>
      <c r="W180" s="161"/>
      <c r="X180" s="161">
        <v>0.1</v>
      </c>
      <c r="Y180" s="161"/>
      <c r="Z180" s="161">
        <v>0.1</v>
      </c>
      <c r="AA180" s="161"/>
      <c r="AB180" s="161">
        <v>0.2</v>
      </c>
      <c r="AC180" s="161"/>
      <c r="AD180" s="161"/>
      <c r="AE180" s="161"/>
      <c r="AF180" s="161"/>
      <c r="AG180" s="161"/>
      <c r="AH180" s="161">
        <f t="shared" si="7"/>
        <v>1</v>
      </c>
      <c r="AI180" s="168">
        <v>44986</v>
      </c>
      <c r="AJ180" s="168">
        <v>45230</v>
      </c>
      <c r="AK180" s="44" t="s">
        <v>440</v>
      </c>
      <c r="AL180" s="43" t="s">
        <v>429</v>
      </c>
      <c r="AM180" s="43" t="s">
        <v>612</v>
      </c>
      <c r="AN180" s="44" t="s">
        <v>711</v>
      </c>
      <c r="AO180" s="43" t="s">
        <v>430</v>
      </c>
    </row>
    <row r="181" spans="1:42" s="1" customFormat="1" ht="135" hidden="1">
      <c r="A181" s="43" t="s">
        <v>40</v>
      </c>
      <c r="B181" s="60" t="s">
        <v>203</v>
      </c>
      <c r="C181" s="60">
        <v>424</v>
      </c>
      <c r="D181" s="248"/>
      <c r="E181" s="274"/>
      <c r="F181" s="43" t="s">
        <v>661</v>
      </c>
      <c r="G181" s="44" t="s">
        <v>442</v>
      </c>
      <c r="H181" s="31">
        <v>0.3</v>
      </c>
      <c r="I181" s="244"/>
      <c r="J181" s="31"/>
      <c r="K181" s="31"/>
      <c r="L181" s="31"/>
      <c r="M181" s="31"/>
      <c r="N181" s="161">
        <v>0.1</v>
      </c>
      <c r="O181" s="161"/>
      <c r="P181" s="161">
        <v>0.2</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7"/>
        <v>1</v>
      </c>
      <c r="AI181" s="168">
        <v>44986</v>
      </c>
      <c r="AJ181" s="168">
        <v>45230</v>
      </c>
      <c r="AK181" s="44" t="s">
        <v>434</v>
      </c>
      <c r="AL181" s="43" t="s">
        <v>429</v>
      </c>
      <c r="AM181" s="43" t="s">
        <v>612</v>
      </c>
      <c r="AN181" s="44" t="s">
        <v>711</v>
      </c>
      <c r="AO181" s="43" t="s">
        <v>430</v>
      </c>
    </row>
    <row r="182" spans="1:42" s="1" customFormat="1" ht="134.25" hidden="1" customHeight="1">
      <c r="A182" s="43" t="s">
        <v>40</v>
      </c>
      <c r="B182" s="60" t="s">
        <v>203</v>
      </c>
      <c r="C182" s="60">
        <v>424</v>
      </c>
      <c r="D182" s="248"/>
      <c r="E182" s="274"/>
      <c r="F182" s="43" t="s">
        <v>661</v>
      </c>
      <c r="G182" s="44" t="s">
        <v>443</v>
      </c>
      <c r="H182" s="31">
        <v>0.4</v>
      </c>
      <c r="I182" s="244"/>
      <c r="J182" s="31"/>
      <c r="K182" s="31"/>
      <c r="L182" s="31"/>
      <c r="M182" s="31"/>
      <c r="N182" s="161">
        <v>0.15</v>
      </c>
      <c r="O182" s="161"/>
      <c r="P182" s="161">
        <v>0.15</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7"/>
        <v>1</v>
      </c>
      <c r="AI182" s="168">
        <v>44986</v>
      </c>
      <c r="AJ182" s="168">
        <v>45230</v>
      </c>
      <c r="AK182" s="44" t="s">
        <v>444</v>
      </c>
      <c r="AL182" s="43" t="s">
        <v>429</v>
      </c>
      <c r="AM182" s="43" t="s">
        <v>612</v>
      </c>
      <c r="AN182" s="44" t="s">
        <v>711</v>
      </c>
      <c r="AO182" s="43" t="s">
        <v>430</v>
      </c>
    </row>
    <row r="183" spans="1:42" s="1" customFormat="1" ht="75">
      <c r="A183" s="43" t="s">
        <v>40</v>
      </c>
      <c r="B183" s="60" t="s">
        <v>203</v>
      </c>
      <c r="C183" s="60">
        <v>424</v>
      </c>
      <c r="D183" s="249"/>
      <c r="E183" s="274"/>
      <c r="F183" s="43" t="s">
        <v>661</v>
      </c>
      <c r="G183" s="44" t="s">
        <v>445</v>
      </c>
      <c r="H183" s="31">
        <v>0.1</v>
      </c>
      <c r="I183" s="245"/>
      <c r="J183" s="31"/>
      <c r="K183" s="31"/>
      <c r="L183" s="31"/>
      <c r="M183" s="31"/>
      <c r="N183" s="31"/>
      <c r="O183" s="31"/>
      <c r="P183" s="31"/>
      <c r="Q183" s="31"/>
      <c r="R183" s="31"/>
      <c r="S183" s="31"/>
      <c r="T183" s="31"/>
      <c r="U183" s="31"/>
      <c r="V183" s="31"/>
      <c r="W183" s="31"/>
      <c r="X183" s="161">
        <v>1</v>
      </c>
      <c r="Y183" s="161"/>
      <c r="Z183" s="161"/>
      <c r="AA183" s="161"/>
      <c r="AB183" s="161"/>
      <c r="AC183" s="161"/>
      <c r="AD183" s="161"/>
      <c r="AE183" s="161"/>
      <c r="AF183" s="161"/>
      <c r="AG183" s="161"/>
      <c r="AH183" s="161">
        <f t="shared" si="7"/>
        <v>1</v>
      </c>
      <c r="AI183" s="168">
        <v>45139</v>
      </c>
      <c r="AJ183" s="168">
        <v>45168</v>
      </c>
      <c r="AK183" s="44" t="s">
        <v>438</v>
      </c>
      <c r="AL183" s="43" t="s">
        <v>429</v>
      </c>
      <c r="AM183" s="43" t="s">
        <v>612</v>
      </c>
      <c r="AN183" s="44" t="s">
        <v>711</v>
      </c>
      <c r="AO183" s="43" t="s">
        <v>430</v>
      </c>
    </row>
    <row r="184" spans="1:42" s="38" customFormat="1" ht="75">
      <c r="A184" s="106" t="s">
        <v>40</v>
      </c>
      <c r="B184" s="107" t="s">
        <v>203</v>
      </c>
      <c r="C184" s="107">
        <v>424</v>
      </c>
      <c r="D184" s="153"/>
      <c r="E184" s="156"/>
      <c r="F184" s="106" t="s">
        <v>661</v>
      </c>
      <c r="G184" s="180" t="s">
        <v>820</v>
      </c>
      <c r="H184" s="109">
        <v>0.1</v>
      </c>
      <c r="I184" s="157"/>
      <c r="J184" s="109"/>
      <c r="K184" s="109"/>
      <c r="L184" s="109"/>
      <c r="M184" s="109"/>
      <c r="N184" s="109"/>
      <c r="O184" s="109"/>
      <c r="P184" s="109"/>
      <c r="Q184" s="109"/>
      <c r="R184" s="109"/>
      <c r="S184" s="109"/>
      <c r="T184" s="109"/>
      <c r="U184" s="109"/>
      <c r="V184" s="109"/>
      <c r="W184" s="109"/>
      <c r="X184" s="109">
        <v>1</v>
      </c>
      <c r="Y184" s="109"/>
      <c r="Z184" s="109"/>
      <c r="AA184" s="109"/>
      <c r="AB184" s="109"/>
      <c r="AC184" s="109"/>
      <c r="AD184" s="109"/>
      <c r="AE184" s="109"/>
      <c r="AF184" s="109"/>
      <c r="AG184" s="109"/>
      <c r="AH184" s="109">
        <f t="shared" ref="AH184" si="11">+J184+L184+N184+P184+R184+T184+V184+X184+Z184+AB184+AD184+AF184</f>
        <v>1</v>
      </c>
      <c r="AI184" s="124">
        <v>45139</v>
      </c>
      <c r="AJ184" s="124">
        <v>45168</v>
      </c>
      <c r="AK184" s="108" t="s">
        <v>438</v>
      </c>
      <c r="AL184" s="106" t="s">
        <v>429</v>
      </c>
      <c r="AM184" s="106" t="s">
        <v>612</v>
      </c>
      <c r="AN184" s="108" t="s">
        <v>711</v>
      </c>
      <c r="AO184" s="106" t="s">
        <v>430</v>
      </c>
      <c r="AP184" s="144" t="s">
        <v>821</v>
      </c>
    </row>
    <row r="185" spans="1:42" s="1" customFormat="1" ht="75" hidden="1">
      <c r="A185" s="43" t="s">
        <v>40</v>
      </c>
      <c r="B185" s="60" t="s">
        <v>203</v>
      </c>
      <c r="C185" s="60">
        <v>424</v>
      </c>
      <c r="D185" s="61" t="s">
        <v>70</v>
      </c>
      <c r="E185" s="61" t="s">
        <v>70</v>
      </c>
      <c r="F185" s="43" t="s">
        <v>446</v>
      </c>
      <c r="G185" s="44" t="s">
        <v>447</v>
      </c>
      <c r="H185" s="89">
        <v>0.1</v>
      </c>
      <c r="I185" s="243">
        <f>+H185+H186+H187+H188+H189+H190+H191+H193</f>
        <v>1</v>
      </c>
      <c r="J185" s="33"/>
      <c r="K185" s="60"/>
      <c r="L185" s="63"/>
      <c r="M185" s="60"/>
      <c r="N185" s="164">
        <v>1</v>
      </c>
      <c r="O185" s="159"/>
      <c r="P185" s="164"/>
      <c r="Q185" s="159"/>
      <c r="R185" s="164"/>
      <c r="S185" s="159"/>
      <c r="T185" s="164"/>
      <c r="U185" s="159"/>
      <c r="V185" s="164"/>
      <c r="W185" s="159"/>
      <c r="X185" s="159"/>
      <c r="Y185" s="159"/>
      <c r="Z185" s="159"/>
      <c r="AA185" s="159"/>
      <c r="AB185" s="159"/>
      <c r="AC185" s="159"/>
      <c r="AD185" s="159"/>
      <c r="AE185" s="159"/>
      <c r="AF185" s="159"/>
      <c r="AG185" s="159"/>
      <c r="AH185" s="161">
        <f t="shared" si="7"/>
        <v>1</v>
      </c>
      <c r="AI185" s="168">
        <v>44986</v>
      </c>
      <c r="AJ185" s="168">
        <v>45015</v>
      </c>
      <c r="AK185" s="44" t="s">
        <v>448</v>
      </c>
      <c r="AL185" s="43" t="s">
        <v>429</v>
      </c>
      <c r="AM185" s="43" t="s">
        <v>612</v>
      </c>
      <c r="AN185" s="44" t="s">
        <v>711</v>
      </c>
      <c r="AO185" s="43" t="s">
        <v>430</v>
      </c>
    </row>
    <row r="186" spans="1:42" s="1" customFormat="1" ht="120" hidden="1">
      <c r="A186" s="43" t="s">
        <v>40</v>
      </c>
      <c r="B186" s="60" t="s">
        <v>203</v>
      </c>
      <c r="C186" s="60">
        <v>424</v>
      </c>
      <c r="D186" s="61" t="s">
        <v>70</v>
      </c>
      <c r="E186" s="61" t="s">
        <v>70</v>
      </c>
      <c r="F186" s="43" t="s">
        <v>446</v>
      </c>
      <c r="G186" s="44" t="s">
        <v>449</v>
      </c>
      <c r="H186" s="89">
        <v>0.1</v>
      </c>
      <c r="I186" s="244"/>
      <c r="J186" s="31"/>
      <c r="K186" s="31"/>
      <c r="L186" s="31"/>
      <c r="M186" s="31"/>
      <c r="N186" s="161">
        <v>0.15</v>
      </c>
      <c r="O186" s="161"/>
      <c r="P186" s="161">
        <v>0.15</v>
      </c>
      <c r="Q186" s="161"/>
      <c r="R186" s="161">
        <v>0.12</v>
      </c>
      <c r="S186" s="161"/>
      <c r="T186" s="161">
        <v>0.12</v>
      </c>
      <c r="U186" s="161"/>
      <c r="V186" s="161">
        <v>0.12</v>
      </c>
      <c r="W186" s="161"/>
      <c r="X186" s="161">
        <v>0.12</v>
      </c>
      <c r="Y186" s="161"/>
      <c r="Z186" s="161">
        <v>0.12</v>
      </c>
      <c r="AA186" s="161"/>
      <c r="AB186" s="161">
        <v>0.1</v>
      </c>
      <c r="AC186" s="161"/>
      <c r="AD186" s="161"/>
      <c r="AE186" s="161"/>
      <c r="AF186" s="161"/>
      <c r="AG186" s="161"/>
      <c r="AH186" s="161">
        <f>+J186+L186+N186+P186+R186+T186+V186+X186+Z186+AB186+AD186+AF186</f>
        <v>1</v>
      </c>
      <c r="AI186" s="168">
        <v>44986</v>
      </c>
      <c r="AJ186" s="168">
        <v>45230</v>
      </c>
      <c r="AK186" s="44" t="s">
        <v>450</v>
      </c>
      <c r="AL186" s="43" t="s">
        <v>429</v>
      </c>
      <c r="AM186" s="43" t="s">
        <v>612</v>
      </c>
      <c r="AN186" s="44" t="s">
        <v>711</v>
      </c>
      <c r="AO186" s="43" t="s">
        <v>430</v>
      </c>
    </row>
    <row r="187" spans="1:42" s="1" customFormat="1" ht="60" hidden="1">
      <c r="A187" s="43" t="s">
        <v>40</v>
      </c>
      <c r="B187" s="60" t="s">
        <v>203</v>
      </c>
      <c r="C187" s="60">
        <v>424</v>
      </c>
      <c r="D187" s="61" t="s">
        <v>70</v>
      </c>
      <c r="E187" s="61" t="s">
        <v>70</v>
      </c>
      <c r="F187" s="43" t="s">
        <v>446</v>
      </c>
      <c r="G187" s="44" t="s">
        <v>451</v>
      </c>
      <c r="H187" s="89">
        <v>0.1</v>
      </c>
      <c r="I187" s="244"/>
      <c r="J187" s="78">
        <v>0.08</v>
      </c>
      <c r="K187" s="78" t="s">
        <v>127</v>
      </c>
      <c r="L187" s="78">
        <v>0.08</v>
      </c>
      <c r="M187" s="78" t="s">
        <v>127</v>
      </c>
      <c r="N187" s="78">
        <v>0.08</v>
      </c>
      <c r="O187" s="78" t="s">
        <v>127</v>
      </c>
      <c r="P187" s="78">
        <v>0.08</v>
      </c>
      <c r="Q187" s="78" t="s">
        <v>127</v>
      </c>
      <c r="R187" s="78">
        <v>0.08</v>
      </c>
      <c r="S187" s="78" t="s">
        <v>127</v>
      </c>
      <c r="T187" s="78">
        <v>0.08</v>
      </c>
      <c r="U187" s="78" t="s">
        <v>127</v>
      </c>
      <c r="V187" s="78">
        <v>0.08</v>
      </c>
      <c r="W187" s="78" t="s">
        <v>127</v>
      </c>
      <c r="X187" s="78">
        <v>0.08</v>
      </c>
      <c r="Y187" s="78" t="s">
        <v>127</v>
      </c>
      <c r="Z187" s="78">
        <v>0.09</v>
      </c>
      <c r="AA187" s="78" t="s">
        <v>127</v>
      </c>
      <c r="AB187" s="78">
        <v>0.09</v>
      </c>
      <c r="AC187" s="78" t="s">
        <v>127</v>
      </c>
      <c r="AD187" s="78">
        <v>0.09</v>
      </c>
      <c r="AE187" s="78" t="s">
        <v>127</v>
      </c>
      <c r="AF187" s="78">
        <v>0.09</v>
      </c>
      <c r="AG187" s="78" t="s">
        <v>127</v>
      </c>
      <c r="AH187" s="31">
        <f t="shared" si="7"/>
        <v>0.99999999999999989</v>
      </c>
      <c r="AI187" s="62">
        <v>44927</v>
      </c>
      <c r="AJ187" s="62">
        <v>45291</v>
      </c>
      <c r="AK187" s="44" t="s">
        <v>452</v>
      </c>
      <c r="AL187" s="43" t="s">
        <v>429</v>
      </c>
      <c r="AM187" s="43" t="s">
        <v>612</v>
      </c>
      <c r="AN187" s="44" t="s">
        <v>711</v>
      </c>
      <c r="AO187" s="43" t="s">
        <v>430</v>
      </c>
    </row>
    <row r="188" spans="1:42" s="1" customFormat="1" ht="60" hidden="1">
      <c r="A188" s="43" t="s">
        <v>40</v>
      </c>
      <c r="B188" s="60" t="s">
        <v>203</v>
      </c>
      <c r="C188" s="60">
        <v>424</v>
      </c>
      <c r="D188" s="61" t="s">
        <v>70</v>
      </c>
      <c r="E188" s="61" t="s">
        <v>70</v>
      </c>
      <c r="F188" s="43" t="s">
        <v>446</v>
      </c>
      <c r="G188" s="44" t="s">
        <v>453</v>
      </c>
      <c r="H188" s="89">
        <v>0.1</v>
      </c>
      <c r="I188" s="244"/>
      <c r="J188" s="31"/>
      <c r="K188" s="31"/>
      <c r="L188" s="31"/>
      <c r="M188" s="31"/>
      <c r="N188" s="31"/>
      <c r="O188" s="31"/>
      <c r="P188" s="31"/>
      <c r="Q188" s="31"/>
      <c r="R188" s="31"/>
      <c r="S188" s="31"/>
      <c r="T188" s="31"/>
      <c r="U188" s="31"/>
      <c r="V188" s="31"/>
      <c r="W188" s="31"/>
      <c r="X188" s="31"/>
      <c r="Y188" s="31"/>
      <c r="Z188" s="31"/>
      <c r="AA188" s="31"/>
      <c r="AB188" s="31"/>
      <c r="AC188" s="31"/>
      <c r="AD188" s="31">
        <v>1</v>
      </c>
      <c r="AE188" s="31"/>
      <c r="AF188" s="31"/>
      <c r="AG188" s="31"/>
      <c r="AH188" s="31">
        <f t="shared" si="7"/>
        <v>1</v>
      </c>
      <c r="AI188" s="62">
        <v>45231</v>
      </c>
      <c r="AJ188" s="62">
        <v>45260</v>
      </c>
      <c r="AK188" s="44" t="s">
        <v>454</v>
      </c>
      <c r="AL188" s="43" t="s">
        <v>429</v>
      </c>
      <c r="AM188" s="43" t="s">
        <v>612</v>
      </c>
      <c r="AN188" s="44" t="s">
        <v>711</v>
      </c>
      <c r="AO188" s="43" t="s">
        <v>430</v>
      </c>
    </row>
    <row r="189" spans="1:42" s="1" customFormat="1" ht="60" hidden="1">
      <c r="A189" s="43" t="s">
        <v>40</v>
      </c>
      <c r="B189" s="60" t="s">
        <v>203</v>
      </c>
      <c r="C189" s="60">
        <v>424</v>
      </c>
      <c r="D189" s="61" t="s">
        <v>70</v>
      </c>
      <c r="E189" s="61" t="s">
        <v>70</v>
      </c>
      <c r="F189" s="43" t="s">
        <v>446</v>
      </c>
      <c r="G189" s="44" t="s">
        <v>455</v>
      </c>
      <c r="H189" s="89">
        <v>0.1</v>
      </c>
      <c r="I189" s="244"/>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7"/>
        <v>1</v>
      </c>
      <c r="AI189" s="62">
        <v>45231</v>
      </c>
      <c r="AJ189" s="62">
        <v>45260</v>
      </c>
      <c r="AK189" s="44" t="s">
        <v>454</v>
      </c>
      <c r="AL189" s="43" t="s">
        <v>429</v>
      </c>
      <c r="AM189" s="43" t="s">
        <v>612</v>
      </c>
      <c r="AN189" s="44" t="s">
        <v>711</v>
      </c>
      <c r="AO189" s="43" t="s">
        <v>430</v>
      </c>
    </row>
    <row r="190" spans="1:42" s="1" customFormat="1" ht="108.75" hidden="1" customHeight="1">
      <c r="A190" s="43" t="s">
        <v>40</v>
      </c>
      <c r="B190" s="60" t="s">
        <v>203</v>
      </c>
      <c r="C190" s="60">
        <v>424</v>
      </c>
      <c r="D190" s="61" t="s">
        <v>70</v>
      </c>
      <c r="E190" s="61" t="s">
        <v>70</v>
      </c>
      <c r="F190" s="43" t="s">
        <v>446</v>
      </c>
      <c r="G190" s="44" t="s">
        <v>456</v>
      </c>
      <c r="H190" s="89">
        <v>0.1</v>
      </c>
      <c r="I190" s="244"/>
      <c r="J190" s="31"/>
      <c r="K190" s="31"/>
      <c r="L190" s="31">
        <v>0.15</v>
      </c>
      <c r="M190" s="31"/>
      <c r="N190" s="31">
        <v>0.25</v>
      </c>
      <c r="O190" s="31"/>
      <c r="P190" s="31"/>
      <c r="Q190" s="31"/>
      <c r="R190" s="31">
        <v>0.15</v>
      </c>
      <c r="S190" s="31"/>
      <c r="T190" s="31">
        <v>0.2</v>
      </c>
      <c r="U190" s="31"/>
      <c r="V190" s="31">
        <v>0.25</v>
      </c>
      <c r="W190" s="31"/>
      <c r="X190" s="31"/>
      <c r="Y190" s="31"/>
      <c r="Z190" s="31"/>
      <c r="AA190" s="31"/>
      <c r="AB190" s="31"/>
      <c r="AC190" s="31"/>
      <c r="AD190" s="31"/>
      <c r="AE190" s="31"/>
      <c r="AF190" s="31"/>
      <c r="AG190" s="31"/>
      <c r="AH190" s="31">
        <f t="shared" si="7"/>
        <v>1</v>
      </c>
      <c r="AI190" s="62">
        <v>44958</v>
      </c>
      <c r="AJ190" s="62">
        <v>45138</v>
      </c>
      <c r="AK190" s="44" t="s">
        <v>457</v>
      </c>
      <c r="AL190" s="43" t="s">
        <v>429</v>
      </c>
      <c r="AM190" s="43" t="s">
        <v>612</v>
      </c>
      <c r="AN190" s="44" t="s">
        <v>711</v>
      </c>
      <c r="AO190" s="43" t="s">
        <v>430</v>
      </c>
    </row>
    <row r="191" spans="1:42" s="175" customFormat="1" ht="114.75" customHeight="1">
      <c r="A191" s="158" t="s">
        <v>40</v>
      </c>
      <c r="B191" s="159" t="s">
        <v>203</v>
      </c>
      <c r="C191" s="159">
        <v>424</v>
      </c>
      <c r="D191" s="173" t="s">
        <v>70</v>
      </c>
      <c r="E191" s="61" t="s">
        <v>70</v>
      </c>
      <c r="F191" s="158" t="s">
        <v>446</v>
      </c>
      <c r="G191" s="158" t="s">
        <v>801</v>
      </c>
      <c r="H191" s="174">
        <v>0.1</v>
      </c>
      <c r="I191" s="244"/>
      <c r="J191" s="161"/>
      <c r="K191" s="161"/>
      <c r="L191" s="161"/>
      <c r="M191" s="161"/>
      <c r="N191" s="161">
        <v>0.1</v>
      </c>
      <c r="O191" s="161"/>
      <c r="P191" s="161">
        <v>0.1</v>
      </c>
      <c r="Q191" s="161"/>
      <c r="R191" s="161">
        <v>0.1</v>
      </c>
      <c r="S191" s="161"/>
      <c r="T191" s="161">
        <v>0.1</v>
      </c>
      <c r="U191" s="161"/>
      <c r="V191" s="161">
        <v>0.1</v>
      </c>
      <c r="W191" s="161"/>
      <c r="X191" s="161">
        <v>0.1</v>
      </c>
      <c r="Y191" s="161"/>
      <c r="Z191" s="161">
        <v>0.1</v>
      </c>
      <c r="AA191" s="161"/>
      <c r="AB191" s="161">
        <v>0.1</v>
      </c>
      <c r="AC191" s="161"/>
      <c r="AD191" s="161">
        <v>0.1</v>
      </c>
      <c r="AE191" s="161"/>
      <c r="AF191" s="161">
        <v>0.1</v>
      </c>
      <c r="AG191" s="161"/>
      <c r="AH191" s="161">
        <f t="shared" si="7"/>
        <v>0.99999999999999989</v>
      </c>
      <c r="AI191" s="168">
        <v>44986</v>
      </c>
      <c r="AJ191" s="168">
        <v>45275</v>
      </c>
      <c r="AK191" s="160" t="s">
        <v>458</v>
      </c>
      <c r="AL191" s="158" t="s">
        <v>429</v>
      </c>
      <c r="AM191" s="158" t="s">
        <v>612</v>
      </c>
      <c r="AN191" s="160" t="s">
        <v>711</v>
      </c>
      <c r="AO191" s="158" t="s">
        <v>430</v>
      </c>
    </row>
    <row r="192" spans="1:42" s="186" customFormat="1" ht="183" customHeight="1">
      <c r="A192" s="106" t="s">
        <v>40</v>
      </c>
      <c r="B192" s="107" t="s">
        <v>203</v>
      </c>
      <c r="C192" s="107">
        <v>424</v>
      </c>
      <c r="D192" s="153" t="s">
        <v>70</v>
      </c>
      <c r="E192" s="153" t="s">
        <v>70</v>
      </c>
      <c r="F192" s="106" t="s">
        <v>446</v>
      </c>
      <c r="G192" s="125" t="s">
        <v>831</v>
      </c>
      <c r="H192" s="154">
        <v>0.1</v>
      </c>
      <c r="I192" s="244"/>
      <c r="J192" s="109"/>
      <c r="K192" s="109"/>
      <c r="L192" s="109"/>
      <c r="M192" s="109"/>
      <c r="N192" s="109">
        <v>0.1</v>
      </c>
      <c r="O192" s="109"/>
      <c r="P192" s="109">
        <v>0.1</v>
      </c>
      <c r="Q192" s="109"/>
      <c r="R192" s="109">
        <v>0.1</v>
      </c>
      <c r="S192" s="109"/>
      <c r="T192" s="109">
        <v>0.1</v>
      </c>
      <c r="U192" s="109"/>
      <c r="V192" s="109">
        <v>0.1</v>
      </c>
      <c r="W192" s="109"/>
      <c r="X192" s="109">
        <v>0.1</v>
      </c>
      <c r="Y192" s="109"/>
      <c r="Z192" s="109">
        <v>0.1</v>
      </c>
      <c r="AA192" s="109"/>
      <c r="AB192" s="109">
        <v>0.1</v>
      </c>
      <c r="AC192" s="109"/>
      <c r="AD192" s="109">
        <v>0.1</v>
      </c>
      <c r="AE192" s="109"/>
      <c r="AF192" s="109">
        <v>0.1</v>
      </c>
      <c r="AG192" s="109"/>
      <c r="AH192" s="109">
        <f t="shared" ref="AH192" si="12">+J192+L192+N192+P192+R192+T192+V192+X192+Z192+AB192+AD192+AF192</f>
        <v>0.99999999999999989</v>
      </c>
      <c r="AI192" s="124">
        <v>44986</v>
      </c>
      <c r="AJ192" s="124">
        <v>45275</v>
      </c>
      <c r="AK192" s="108" t="s">
        <v>458</v>
      </c>
      <c r="AL192" s="106" t="s">
        <v>429</v>
      </c>
      <c r="AM192" s="106" t="s">
        <v>612</v>
      </c>
      <c r="AN192" s="108" t="s">
        <v>711</v>
      </c>
      <c r="AO192" s="106" t="s">
        <v>430</v>
      </c>
      <c r="AP192" s="131" t="s">
        <v>830</v>
      </c>
    </row>
    <row r="193" spans="1:41" s="1" customFormat="1" ht="60" hidden="1">
      <c r="A193" s="43" t="s">
        <v>40</v>
      </c>
      <c r="B193" s="60" t="s">
        <v>203</v>
      </c>
      <c r="C193" s="60">
        <v>424</v>
      </c>
      <c r="D193" s="61" t="s">
        <v>70</v>
      </c>
      <c r="E193" s="61" t="s">
        <v>70</v>
      </c>
      <c r="F193" s="43" t="s">
        <v>446</v>
      </c>
      <c r="G193" s="43" t="s">
        <v>459</v>
      </c>
      <c r="H193" s="89">
        <v>0.3</v>
      </c>
      <c r="I193" s="245"/>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7"/>
        <v>0.99999999999999989</v>
      </c>
      <c r="AI193" s="62">
        <v>44986</v>
      </c>
      <c r="AJ193" s="62">
        <v>45272</v>
      </c>
      <c r="AK193" s="44" t="s">
        <v>460</v>
      </c>
      <c r="AL193" s="43" t="s">
        <v>429</v>
      </c>
      <c r="AM193" s="43" t="s">
        <v>612</v>
      </c>
      <c r="AN193" s="44" t="s">
        <v>711</v>
      </c>
      <c r="AO193" s="43" t="s">
        <v>430</v>
      </c>
    </row>
    <row r="194" spans="1:41" s="1" customFormat="1" ht="60" hidden="1">
      <c r="A194" s="43" t="s">
        <v>40</v>
      </c>
      <c r="B194" s="60" t="s">
        <v>203</v>
      </c>
      <c r="C194" s="60">
        <v>424</v>
      </c>
      <c r="D194" s="60" t="s">
        <v>70</v>
      </c>
      <c r="E194" s="60" t="s">
        <v>70</v>
      </c>
      <c r="F194" s="43" t="s">
        <v>446</v>
      </c>
      <c r="G194" s="43" t="s">
        <v>628</v>
      </c>
      <c r="H194" s="89">
        <v>1</v>
      </c>
      <c r="I194" s="63">
        <f>+H194</f>
        <v>1</v>
      </c>
      <c r="J194" s="60"/>
      <c r="K194" s="60"/>
      <c r="L194" s="60"/>
      <c r="M194" s="60"/>
      <c r="N194" s="60"/>
      <c r="O194" s="60"/>
      <c r="P194" s="63">
        <v>0.25</v>
      </c>
      <c r="Q194" s="60"/>
      <c r="R194" s="60"/>
      <c r="S194" s="60"/>
      <c r="T194" s="60"/>
      <c r="U194" s="60"/>
      <c r="V194" s="63">
        <v>0.25</v>
      </c>
      <c r="W194" s="60"/>
      <c r="X194" s="60"/>
      <c r="Y194" s="60"/>
      <c r="Z194" s="60"/>
      <c r="AA194" s="60"/>
      <c r="AB194" s="63">
        <v>0.25</v>
      </c>
      <c r="AC194" s="60"/>
      <c r="AD194" s="60"/>
      <c r="AE194" s="60"/>
      <c r="AF194" s="63">
        <v>0.25</v>
      </c>
      <c r="AG194" s="60"/>
      <c r="AH194" s="31">
        <f>+J194+L194+N194+P194+R194+T194+V194+X194+Z194+AB194+AD194+AF194</f>
        <v>1</v>
      </c>
      <c r="AI194" s="64">
        <v>45017</v>
      </c>
      <c r="AJ194" s="64">
        <v>45291</v>
      </c>
      <c r="AK194" s="43" t="s">
        <v>629</v>
      </c>
      <c r="AL194" s="43" t="s">
        <v>429</v>
      </c>
      <c r="AM194" s="43" t="s">
        <v>612</v>
      </c>
      <c r="AN194" s="44" t="s">
        <v>711</v>
      </c>
      <c r="AO194" s="43" t="s">
        <v>430</v>
      </c>
    </row>
    <row r="195" spans="1:41" s="36" customFormat="1" ht="134.25" hidden="1" customHeight="1">
      <c r="A195" s="43" t="s">
        <v>40</v>
      </c>
      <c r="B195" s="60" t="s">
        <v>203</v>
      </c>
      <c r="C195" s="60">
        <v>424</v>
      </c>
      <c r="D195" s="247">
        <v>130</v>
      </c>
      <c r="E195" s="270">
        <v>3691930000</v>
      </c>
      <c r="F195" s="43" t="s">
        <v>662</v>
      </c>
      <c r="G195" s="44" t="s">
        <v>461</v>
      </c>
      <c r="H195" s="31">
        <v>0.1</v>
      </c>
      <c r="I195" s="261">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row>
    <row r="196" spans="1:41" s="36" customFormat="1" ht="121.5" hidden="1" customHeight="1">
      <c r="A196" s="43" t="s">
        <v>40</v>
      </c>
      <c r="B196" s="60" t="s">
        <v>203</v>
      </c>
      <c r="C196" s="60">
        <v>424</v>
      </c>
      <c r="D196" s="248"/>
      <c r="E196" s="271"/>
      <c r="F196" s="43" t="s">
        <v>662</v>
      </c>
      <c r="G196" s="44" t="s">
        <v>466</v>
      </c>
      <c r="H196" s="31">
        <v>0.2</v>
      </c>
      <c r="I196" s="262"/>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3">SUM(J196+L196+N196+P196+R196+T196+V196+X196+Z196+AB196+AD196+AF196)</f>
        <v>1</v>
      </c>
      <c r="AI196" s="64">
        <v>45017</v>
      </c>
      <c r="AJ196" s="64">
        <v>45107</v>
      </c>
      <c r="AK196" s="44" t="s">
        <v>467</v>
      </c>
      <c r="AL196" s="43" t="s">
        <v>463</v>
      </c>
      <c r="AM196" s="44" t="s">
        <v>464</v>
      </c>
      <c r="AN196" s="25" t="s">
        <v>465</v>
      </c>
      <c r="AO196" s="25" t="s">
        <v>785</v>
      </c>
    </row>
    <row r="197" spans="1:41" s="36" customFormat="1" ht="126" hidden="1" customHeight="1">
      <c r="A197" s="43" t="s">
        <v>40</v>
      </c>
      <c r="B197" s="60" t="s">
        <v>203</v>
      </c>
      <c r="C197" s="60">
        <v>424</v>
      </c>
      <c r="D197" s="248"/>
      <c r="E197" s="271"/>
      <c r="F197" s="43" t="s">
        <v>662</v>
      </c>
      <c r="G197" s="44" t="s">
        <v>468</v>
      </c>
      <c r="H197" s="31">
        <v>0.2</v>
      </c>
      <c r="I197" s="262"/>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3"/>
        <v>1</v>
      </c>
      <c r="AI197" s="64">
        <v>45078</v>
      </c>
      <c r="AJ197" s="64">
        <v>45138</v>
      </c>
      <c r="AK197" s="44" t="s">
        <v>469</v>
      </c>
      <c r="AL197" s="43" t="s">
        <v>463</v>
      </c>
      <c r="AM197" s="44" t="s">
        <v>464</v>
      </c>
      <c r="AN197" s="25" t="s">
        <v>465</v>
      </c>
      <c r="AO197" s="25" t="s">
        <v>785</v>
      </c>
    </row>
    <row r="198" spans="1:41" s="36" customFormat="1" ht="120.75" hidden="1" customHeight="1">
      <c r="A198" s="43" t="s">
        <v>40</v>
      </c>
      <c r="B198" s="60" t="s">
        <v>203</v>
      </c>
      <c r="C198" s="60">
        <v>424</v>
      </c>
      <c r="D198" s="248"/>
      <c r="E198" s="271"/>
      <c r="F198" s="43" t="s">
        <v>662</v>
      </c>
      <c r="G198" s="44" t="s">
        <v>470</v>
      </c>
      <c r="H198" s="31">
        <v>0.25</v>
      </c>
      <c r="I198" s="262"/>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3"/>
        <v>1</v>
      </c>
      <c r="AI198" s="64">
        <v>45078</v>
      </c>
      <c r="AJ198" s="64">
        <v>45199</v>
      </c>
      <c r="AK198" s="44" t="s">
        <v>471</v>
      </c>
      <c r="AL198" s="43" t="s">
        <v>463</v>
      </c>
      <c r="AM198" s="44" t="s">
        <v>464</v>
      </c>
      <c r="AN198" s="25" t="s">
        <v>465</v>
      </c>
      <c r="AO198" s="25" t="s">
        <v>785</v>
      </c>
    </row>
    <row r="199" spans="1:41" s="36" customFormat="1" ht="119.25" hidden="1" customHeight="1">
      <c r="A199" s="43" t="s">
        <v>40</v>
      </c>
      <c r="B199" s="60" t="s">
        <v>203</v>
      </c>
      <c r="C199" s="60">
        <v>424</v>
      </c>
      <c r="D199" s="248"/>
      <c r="E199" s="271"/>
      <c r="F199" s="43" t="s">
        <v>662</v>
      </c>
      <c r="G199" s="44" t="s">
        <v>472</v>
      </c>
      <c r="H199" s="31">
        <v>0.2</v>
      </c>
      <c r="I199" s="262"/>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3"/>
        <v>1</v>
      </c>
      <c r="AI199" s="64">
        <v>45139</v>
      </c>
      <c r="AJ199" s="64">
        <v>45260</v>
      </c>
      <c r="AK199" s="44" t="s">
        <v>473</v>
      </c>
      <c r="AL199" s="43" t="s">
        <v>463</v>
      </c>
      <c r="AM199" s="44" t="s">
        <v>464</v>
      </c>
      <c r="AN199" s="25" t="s">
        <v>465</v>
      </c>
      <c r="AO199" s="25" t="s">
        <v>785</v>
      </c>
    </row>
    <row r="200" spans="1:41" s="36" customFormat="1" ht="134.25" hidden="1" customHeight="1">
      <c r="A200" s="43" t="s">
        <v>40</v>
      </c>
      <c r="B200" s="60" t="s">
        <v>203</v>
      </c>
      <c r="C200" s="60">
        <v>424</v>
      </c>
      <c r="D200" s="249"/>
      <c r="E200" s="271"/>
      <c r="F200" s="43" t="s">
        <v>662</v>
      </c>
      <c r="G200" s="44" t="s">
        <v>474</v>
      </c>
      <c r="H200" s="31">
        <v>0.05</v>
      </c>
      <c r="I200" s="263"/>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row>
    <row r="201" spans="1:41" s="36" customFormat="1" ht="105" hidden="1">
      <c r="A201" s="43" t="s">
        <v>40</v>
      </c>
      <c r="B201" s="60" t="s">
        <v>203</v>
      </c>
      <c r="C201" s="60">
        <v>424</v>
      </c>
      <c r="D201" s="247">
        <v>183</v>
      </c>
      <c r="E201" s="271"/>
      <c r="F201" s="43" t="s">
        <v>662</v>
      </c>
      <c r="G201" s="44" t="s">
        <v>476</v>
      </c>
      <c r="H201" s="31">
        <v>0.2</v>
      </c>
      <c r="I201" s="261">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row>
    <row r="202" spans="1:41" s="36" customFormat="1" ht="90.75" hidden="1">
      <c r="A202" s="43" t="s">
        <v>40</v>
      </c>
      <c r="B202" s="60" t="s">
        <v>203</v>
      </c>
      <c r="C202" s="60">
        <v>424</v>
      </c>
      <c r="D202" s="248"/>
      <c r="E202" s="271"/>
      <c r="F202" s="43" t="s">
        <v>662</v>
      </c>
      <c r="G202" s="44" t="s">
        <v>477</v>
      </c>
      <c r="H202" s="31">
        <v>0.05</v>
      </c>
      <c r="I202" s="248"/>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row>
    <row r="203" spans="1:41" s="36" customFormat="1" ht="90.75" hidden="1">
      <c r="A203" s="43" t="s">
        <v>40</v>
      </c>
      <c r="B203" s="60" t="s">
        <v>203</v>
      </c>
      <c r="C203" s="60">
        <v>424</v>
      </c>
      <c r="D203" s="248"/>
      <c r="E203" s="271"/>
      <c r="F203" s="43" t="s">
        <v>662</v>
      </c>
      <c r="G203" s="44" t="s">
        <v>478</v>
      </c>
      <c r="H203" s="31">
        <v>0.25</v>
      </c>
      <c r="I203" s="248"/>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3"/>
        <v>1</v>
      </c>
      <c r="AI203" s="64">
        <v>45078</v>
      </c>
      <c r="AJ203" s="64">
        <v>45138</v>
      </c>
      <c r="AK203" s="44" t="s">
        <v>469</v>
      </c>
      <c r="AL203" s="43" t="s">
        <v>463</v>
      </c>
      <c r="AM203" s="44" t="s">
        <v>464</v>
      </c>
      <c r="AN203" s="25" t="s">
        <v>465</v>
      </c>
      <c r="AO203" s="25" t="s">
        <v>785</v>
      </c>
    </row>
    <row r="204" spans="1:41" s="36" customFormat="1" ht="150" hidden="1">
      <c r="A204" s="43" t="s">
        <v>40</v>
      </c>
      <c r="B204" s="60" t="s">
        <v>203</v>
      </c>
      <c r="C204" s="60">
        <v>424</v>
      </c>
      <c r="D204" s="248"/>
      <c r="E204" s="271"/>
      <c r="F204" s="43" t="s">
        <v>662</v>
      </c>
      <c r="G204" s="44" t="s">
        <v>479</v>
      </c>
      <c r="H204" s="31">
        <v>0.25</v>
      </c>
      <c r="I204" s="248"/>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row>
    <row r="205" spans="1:41" s="36" customFormat="1" ht="90.75" hidden="1">
      <c r="A205" s="43" t="s">
        <v>40</v>
      </c>
      <c r="B205" s="60" t="s">
        <v>203</v>
      </c>
      <c r="C205" s="60">
        <v>424</v>
      </c>
      <c r="D205" s="248"/>
      <c r="E205" s="271"/>
      <c r="F205" s="43" t="s">
        <v>662</v>
      </c>
      <c r="G205" s="44" t="s">
        <v>481</v>
      </c>
      <c r="H205" s="31">
        <v>0.2</v>
      </c>
      <c r="I205" s="248"/>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row>
    <row r="206" spans="1:41" s="36" customFormat="1" ht="90.75" hidden="1">
      <c r="A206" s="43" t="s">
        <v>40</v>
      </c>
      <c r="B206" s="60" t="s">
        <v>203</v>
      </c>
      <c r="C206" s="60">
        <v>424</v>
      </c>
      <c r="D206" s="249"/>
      <c r="E206" s="272"/>
      <c r="F206" s="84" t="s">
        <v>662</v>
      </c>
      <c r="G206" s="46" t="s">
        <v>482</v>
      </c>
      <c r="H206" s="37">
        <v>0.05</v>
      </c>
      <c r="I206" s="248"/>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row>
    <row r="207" spans="1:41" s="36" customFormat="1" ht="98.25" hidden="1" customHeight="1">
      <c r="A207" s="43" t="s">
        <v>40</v>
      </c>
      <c r="B207" s="60" t="s">
        <v>203</v>
      </c>
      <c r="C207" s="60">
        <v>420</v>
      </c>
      <c r="D207" s="60" t="s">
        <v>70</v>
      </c>
      <c r="E207" s="60" t="s">
        <v>70</v>
      </c>
      <c r="F207" s="43" t="s">
        <v>483</v>
      </c>
      <c r="G207" s="44" t="s">
        <v>484</v>
      </c>
      <c r="H207" s="31">
        <v>0.2</v>
      </c>
      <c r="I207" s="261">
        <v>1</v>
      </c>
      <c r="J207" s="63"/>
      <c r="K207" s="63"/>
      <c r="L207" s="63"/>
      <c r="M207" s="63"/>
      <c r="N207" s="63"/>
      <c r="O207" s="63"/>
      <c r="P207" s="63">
        <v>0.15</v>
      </c>
      <c r="Q207" s="63"/>
      <c r="R207" s="63">
        <v>0.25</v>
      </c>
      <c r="S207" s="63"/>
      <c r="T207" s="63">
        <v>0.3</v>
      </c>
      <c r="U207" s="63"/>
      <c r="V207" s="63">
        <v>0.3</v>
      </c>
      <c r="W207" s="63"/>
      <c r="X207" s="56"/>
      <c r="Y207" s="63"/>
      <c r="Z207" s="56"/>
      <c r="AA207" s="63"/>
      <c r="AB207" s="63"/>
      <c r="AC207" s="63"/>
      <c r="AD207" s="63"/>
      <c r="AE207" s="63"/>
      <c r="AF207" s="63"/>
      <c r="AG207" s="63"/>
      <c r="AH207" s="85">
        <f>SUM(J207+L207+N207+P207+R207+T207+AD207+AB207+AF207+V207)</f>
        <v>1</v>
      </c>
      <c r="AI207" s="64">
        <v>45017</v>
      </c>
      <c r="AJ207" s="64">
        <v>45137</v>
      </c>
      <c r="AK207" s="44" t="s">
        <v>485</v>
      </c>
      <c r="AL207" s="84" t="s">
        <v>463</v>
      </c>
      <c r="AM207" s="46" t="s">
        <v>464</v>
      </c>
      <c r="AN207" s="25" t="s">
        <v>465</v>
      </c>
      <c r="AO207" s="25" t="s">
        <v>785</v>
      </c>
    </row>
    <row r="208" spans="1:41" s="35" customFormat="1" ht="85.5" hidden="1" customHeight="1">
      <c r="A208" s="43" t="s">
        <v>40</v>
      </c>
      <c r="B208" s="60" t="s">
        <v>203</v>
      </c>
      <c r="C208" s="60">
        <v>420</v>
      </c>
      <c r="D208" s="60" t="s">
        <v>70</v>
      </c>
      <c r="E208" s="60" t="s">
        <v>70</v>
      </c>
      <c r="F208" s="43" t="s">
        <v>483</v>
      </c>
      <c r="G208" s="44" t="s">
        <v>486</v>
      </c>
      <c r="H208" s="31">
        <v>0.15</v>
      </c>
      <c r="I208" s="262"/>
      <c r="J208" s="63"/>
      <c r="K208" s="63"/>
      <c r="L208" s="63"/>
      <c r="M208" s="63"/>
      <c r="N208" s="63">
        <v>0.15</v>
      </c>
      <c r="O208" s="63"/>
      <c r="P208" s="63">
        <v>0.25</v>
      </c>
      <c r="Q208" s="63"/>
      <c r="R208" s="63">
        <v>0.3</v>
      </c>
      <c r="S208" s="63"/>
      <c r="T208" s="63">
        <v>0.3</v>
      </c>
      <c r="U208" s="63"/>
      <c r="V208" s="63"/>
      <c r="W208" s="63"/>
      <c r="X208" s="56"/>
      <c r="Y208" s="63"/>
      <c r="Z208" s="56"/>
      <c r="AA208" s="63"/>
      <c r="AB208" s="63"/>
      <c r="AC208" s="63"/>
      <c r="AD208" s="63"/>
      <c r="AE208" s="63"/>
      <c r="AF208" s="63"/>
      <c r="AG208" s="63"/>
      <c r="AH208" s="85">
        <f>SUM(J208+L208+N208+P208+R208+T208+AD208+AB208+AF208+V208+X208+Z208)</f>
        <v>1</v>
      </c>
      <c r="AI208" s="64">
        <v>44986</v>
      </c>
      <c r="AJ208" s="64">
        <v>45107</v>
      </c>
      <c r="AK208" s="44" t="s">
        <v>485</v>
      </c>
      <c r="AL208" s="43" t="s">
        <v>463</v>
      </c>
      <c r="AM208" s="44" t="s">
        <v>464</v>
      </c>
      <c r="AN208" s="25" t="s">
        <v>465</v>
      </c>
      <c r="AO208" s="25" t="s">
        <v>785</v>
      </c>
    </row>
    <row r="209" spans="1:41" s="35" customFormat="1" ht="85.5" hidden="1" customHeight="1">
      <c r="A209" s="43" t="s">
        <v>40</v>
      </c>
      <c r="B209" s="60" t="s">
        <v>203</v>
      </c>
      <c r="C209" s="60">
        <v>420</v>
      </c>
      <c r="D209" s="60" t="s">
        <v>70</v>
      </c>
      <c r="E209" s="60" t="s">
        <v>70</v>
      </c>
      <c r="F209" s="43" t="s">
        <v>483</v>
      </c>
      <c r="G209" s="44" t="s">
        <v>487</v>
      </c>
      <c r="H209" s="31">
        <v>0.1</v>
      </c>
      <c r="I209" s="262"/>
      <c r="J209" s="63"/>
      <c r="K209" s="63"/>
      <c r="L209" s="63"/>
      <c r="M209" s="63"/>
      <c r="N209" s="63"/>
      <c r="O209" s="63"/>
      <c r="P209" s="63"/>
      <c r="Q209" s="63"/>
      <c r="R209" s="63"/>
      <c r="S209" s="63"/>
      <c r="T209" s="63"/>
      <c r="U209" s="63"/>
      <c r="V209" s="63"/>
      <c r="W209" s="63"/>
      <c r="X209" s="87">
        <v>0.2</v>
      </c>
      <c r="Y209" s="63"/>
      <c r="Z209" s="87">
        <v>0.2</v>
      </c>
      <c r="AA209" s="63"/>
      <c r="AB209" s="63">
        <v>0.6</v>
      </c>
      <c r="AC209" s="63"/>
      <c r="AD209" s="63"/>
      <c r="AE209" s="63"/>
      <c r="AF209" s="63"/>
      <c r="AG209" s="63"/>
      <c r="AH209" s="85">
        <f>SUM(J209+L209+N209+P209+R209+T209+AD209+AB209+AF209+V209+X209+Z209)</f>
        <v>1</v>
      </c>
      <c r="AI209" s="64">
        <v>45139</v>
      </c>
      <c r="AJ209" s="64">
        <v>45230</v>
      </c>
      <c r="AK209" s="44" t="s">
        <v>485</v>
      </c>
      <c r="AL209" s="43" t="s">
        <v>463</v>
      </c>
      <c r="AM209" s="44" t="s">
        <v>464</v>
      </c>
      <c r="AN209" s="25" t="s">
        <v>465</v>
      </c>
      <c r="AO209" s="25" t="s">
        <v>785</v>
      </c>
    </row>
    <row r="210" spans="1:41" s="35" customFormat="1" ht="85.5" hidden="1" customHeight="1">
      <c r="A210" s="43" t="s">
        <v>40</v>
      </c>
      <c r="B210" s="60" t="s">
        <v>203</v>
      </c>
      <c r="C210" s="60">
        <v>420</v>
      </c>
      <c r="D210" s="60" t="s">
        <v>70</v>
      </c>
      <c r="E210" s="60" t="s">
        <v>70</v>
      </c>
      <c r="F210" s="43" t="s">
        <v>483</v>
      </c>
      <c r="G210" s="44" t="s">
        <v>488</v>
      </c>
      <c r="H210" s="31">
        <v>0.1</v>
      </c>
      <c r="I210" s="262"/>
      <c r="J210" s="63"/>
      <c r="K210" s="63"/>
      <c r="L210" s="63"/>
      <c r="M210" s="63"/>
      <c r="N210" s="63"/>
      <c r="O210" s="63"/>
      <c r="P210" s="63">
        <v>0.1</v>
      </c>
      <c r="Q210" s="63"/>
      <c r="R210" s="63">
        <v>0.1</v>
      </c>
      <c r="S210" s="63"/>
      <c r="T210" s="63">
        <v>0.1</v>
      </c>
      <c r="U210" s="63"/>
      <c r="V210" s="63">
        <v>0.1</v>
      </c>
      <c r="W210" s="63"/>
      <c r="X210" s="63">
        <v>0.1</v>
      </c>
      <c r="Y210" s="63"/>
      <c r="Z210" s="87">
        <v>0.1</v>
      </c>
      <c r="AA210" s="63"/>
      <c r="AB210" s="63">
        <v>0.1</v>
      </c>
      <c r="AC210" s="63"/>
      <c r="AD210" s="63">
        <v>0.2</v>
      </c>
      <c r="AE210" s="63"/>
      <c r="AF210" s="63">
        <v>0.1</v>
      </c>
      <c r="AG210" s="63"/>
      <c r="AH210" s="85">
        <f>SUM(J210+L210+N210+P210+R210+T210+AD210+AB210+AF210+V210+X210+Z210)</f>
        <v>0.99999999999999989</v>
      </c>
      <c r="AI210" s="64">
        <v>45017</v>
      </c>
      <c r="AJ210" s="64">
        <v>45291</v>
      </c>
      <c r="AK210" s="44" t="s">
        <v>489</v>
      </c>
      <c r="AL210" s="43" t="s">
        <v>463</v>
      </c>
      <c r="AM210" s="44" t="s">
        <v>464</v>
      </c>
      <c r="AN210" s="25" t="s">
        <v>465</v>
      </c>
      <c r="AO210" s="25" t="s">
        <v>785</v>
      </c>
    </row>
    <row r="211" spans="1:41" s="35" customFormat="1" ht="165" hidden="1">
      <c r="A211" s="43" t="s">
        <v>40</v>
      </c>
      <c r="B211" s="60" t="s">
        <v>203</v>
      </c>
      <c r="C211" s="60">
        <v>420</v>
      </c>
      <c r="D211" s="60" t="s">
        <v>70</v>
      </c>
      <c r="E211" s="60" t="s">
        <v>70</v>
      </c>
      <c r="F211" s="43" t="s">
        <v>483</v>
      </c>
      <c r="G211" s="43" t="s">
        <v>490</v>
      </c>
      <c r="H211" s="63">
        <v>0.05</v>
      </c>
      <c r="I211" s="262"/>
      <c r="J211" s="60"/>
      <c r="K211" s="60"/>
      <c r="L211" s="60"/>
      <c r="M211" s="60"/>
      <c r="N211" s="30"/>
      <c r="O211" s="60"/>
      <c r="P211" s="63">
        <v>0.25</v>
      </c>
      <c r="Q211" s="60"/>
      <c r="R211" s="60"/>
      <c r="S211" s="60"/>
      <c r="T211" s="30"/>
      <c r="U211" s="60"/>
      <c r="V211" s="63">
        <v>0.25</v>
      </c>
      <c r="W211" s="60"/>
      <c r="X211" s="63"/>
      <c r="Y211" s="60"/>
      <c r="Z211" s="30"/>
      <c r="AA211" s="60"/>
      <c r="AB211" s="63">
        <v>0.25</v>
      </c>
      <c r="AC211" s="60"/>
      <c r="AD211" s="60"/>
      <c r="AE211" s="60"/>
      <c r="AF211" s="63">
        <v>0.25</v>
      </c>
      <c r="AG211" s="60"/>
      <c r="AH211" s="85">
        <f t="shared" ref="AH211:AH213" si="14">SUM(J211+L211+N211+P211+R211+T211+AD211+AB211+AF211+V211+X211+Z211)</f>
        <v>1</v>
      </c>
      <c r="AI211" s="64">
        <v>45017</v>
      </c>
      <c r="AJ211" s="64">
        <v>45291</v>
      </c>
      <c r="AK211" s="43" t="s">
        <v>491</v>
      </c>
      <c r="AL211" s="43" t="s">
        <v>463</v>
      </c>
      <c r="AM211" s="44" t="s">
        <v>464</v>
      </c>
      <c r="AN211" s="25" t="s">
        <v>465</v>
      </c>
      <c r="AO211" s="25" t="s">
        <v>785</v>
      </c>
    </row>
    <row r="212" spans="1:41" s="35" customFormat="1" ht="60" hidden="1">
      <c r="A212" s="43" t="s">
        <v>40</v>
      </c>
      <c r="B212" s="60" t="s">
        <v>203</v>
      </c>
      <c r="C212" s="60">
        <v>420</v>
      </c>
      <c r="D212" s="60" t="s">
        <v>70</v>
      </c>
      <c r="E212" s="60" t="s">
        <v>70</v>
      </c>
      <c r="F212" s="43" t="s">
        <v>483</v>
      </c>
      <c r="G212" s="43" t="s">
        <v>492</v>
      </c>
      <c r="H212" s="63">
        <v>0.15</v>
      </c>
      <c r="I212" s="262"/>
      <c r="J212" s="60"/>
      <c r="K212" s="60"/>
      <c r="L212" s="60"/>
      <c r="M212" s="60"/>
      <c r="N212" s="60"/>
      <c r="O212" s="60"/>
      <c r="P212" s="60"/>
      <c r="Q212" s="60"/>
      <c r="R212" s="60"/>
      <c r="S212" s="60"/>
      <c r="T212" s="60"/>
      <c r="U212" s="60"/>
      <c r="V212" s="60"/>
      <c r="W212" s="60"/>
      <c r="X212" s="63">
        <v>0.25</v>
      </c>
      <c r="Y212" s="60"/>
      <c r="Z212" s="63">
        <v>0.25</v>
      </c>
      <c r="AA212" s="60"/>
      <c r="AB212" s="63">
        <v>0.25</v>
      </c>
      <c r="AC212" s="60"/>
      <c r="AD212" s="63">
        <v>0.25</v>
      </c>
      <c r="AE212" s="60"/>
      <c r="AF212" s="60"/>
      <c r="AG212" s="60"/>
      <c r="AH212" s="85">
        <f t="shared" si="14"/>
        <v>1</v>
      </c>
      <c r="AI212" s="64">
        <v>45139</v>
      </c>
      <c r="AJ212" s="64">
        <v>45260</v>
      </c>
      <c r="AK212" s="43" t="s">
        <v>493</v>
      </c>
      <c r="AL212" s="43" t="s">
        <v>463</v>
      </c>
      <c r="AM212" s="44" t="s">
        <v>464</v>
      </c>
      <c r="AN212" s="25" t="s">
        <v>465</v>
      </c>
      <c r="AO212" s="25" t="s">
        <v>785</v>
      </c>
    </row>
    <row r="213" spans="1:41" s="35" customFormat="1" ht="150" hidden="1">
      <c r="A213" s="43" t="s">
        <v>40</v>
      </c>
      <c r="B213" s="60" t="s">
        <v>203</v>
      </c>
      <c r="C213" s="60">
        <v>420</v>
      </c>
      <c r="D213" s="60" t="s">
        <v>70</v>
      </c>
      <c r="E213" s="60" t="s">
        <v>70</v>
      </c>
      <c r="F213" s="84" t="s">
        <v>483</v>
      </c>
      <c r="G213" s="84" t="s">
        <v>494</v>
      </c>
      <c r="H213" s="85">
        <v>0.25</v>
      </c>
      <c r="I213" s="262"/>
      <c r="J213" s="60"/>
      <c r="K213" s="60"/>
      <c r="L213" s="60"/>
      <c r="M213" s="60"/>
      <c r="N213" s="63">
        <v>0.15</v>
      </c>
      <c r="O213" s="60"/>
      <c r="P213" s="63"/>
      <c r="Q213" s="60"/>
      <c r="R213" s="63"/>
      <c r="S213" s="60"/>
      <c r="T213" s="60"/>
      <c r="U213" s="60"/>
      <c r="V213" s="63">
        <v>0.35</v>
      </c>
      <c r="W213" s="60"/>
      <c r="X213" s="60"/>
      <c r="Y213" s="60"/>
      <c r="Z213" s="63">
        <v>0.2</v>
      </c>
      <c r="AA213" s="60"/>
      <c r="AB213" s="63">
        <v>0.2</v>
      </c>
      <c r="AC213" s="60"/>
      <c r="AD213" s="63">
        <v>0.1</v>
      </c>
      <c r="AE213" s="60"/>
      <c r="AF213" s="60"/>
      <c r="AG213" s="60"/>
      <c r="AH213" s="85">
        <f t="shared" si="14"/>
        <v>1</v>
      </c>
      <c r="AI213" s="64">
        <v>44986</v>
      </c>
      <c r="AJ213" s="64">
        <v>45260</v>
      </c>
      <c r="AK213" s="43" t="s">
        <v>495</v>
      </c>
      <c r="AL213" s="43" t="s">
        <v>463</v>
      </c>
      <c r="AM213" s="44" t="s">
        <v>464</v>
      </c>
      <c r="AN213" s="25" t="s">
        <v>465</v>
      </c>
      <c r="AO213" s="25" t="s">
        <v>785</v>
      </c>
    </row>
    <row r="214" spans="1:41" s="1" customFormat="1" ht="120" hidden="1">
      <c r="A214" s="43" t="s">
        <v>40</v>
      </c>
      <c r="B214" s="60" t="s">
        <v>203</v>
      </c>
      <c r="C214" s="60">
        <v>424</v>
      </c>
      <c r="D214" s="60" t="s">
        <v>70</v>
      </c>
      <c r="E214" s="60" t="s">
        <v>70</v>
      </c>
      <c r="F214" s="43" t="s">
        <v>483</v>
      </c>
      <c r="G214" s="46" t="s">
        <v>627</v>
      </c>
      <c r="H214" s="85">
        <v>0.5</v>
      </c>
      <c r="I214" s="261">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row>
    <row r="215" spans="1:41" s="1" customFormat="1" ht="60" hidden="1">
      <c r="A215" s="43" t="s">
        <v>40</v>
      </c>
      <c r="B215" s="60" t="s">
        <v>203</v>
      </c>
      <c r="C215" s="60">
        <v>424</v>
      </c>
      <c r="D215" s="60" t="s">
        <v>70</v>
      </c>
      <c r="E215" s="60" t="s">
        <v>70</v>
      </c>
      <c r="F215" s="43" t="s">
        <v>483</v>
      </c>
      <c r="G215" s="43" t="s">
        <v>631</v>
      </c>
      <c r="H215" s="85">
        <v>0.5</v>
      </c>
      <c r="I215" s="263"/>
      <c r="J215" s="60"/>
      <c r="K215" s="60"/>
      <c r="L215" s="60"/>
      <c r="M215" s="60"/>
      <c r="N215" s="60"/>
      <c r="O215" s="60"/>
      <c r="P215" s="63">
        <v>0.25</v>
      </c>
      <c r="Q215" s="60"/>
      <c r="R215" s="60"/>
      <c r="S215" s="60"/>
      <c r="T215" s="60"/>
      <c r="U215" s="60"/>
      <c r="V215" s="63">
        <v>0.25</v>
      </c>
      <c r="W215" s="60"/>
      <c r="X215" s="60"/>
      <c r="Y215" s="60"/>
      <c r="Z215" s="60"/>
      <c r="AA215" s="60"/>
      <c r="AB215" s="63">
        <v>0.25</v>
      </c>
      <c r="AC215" s="60"/>
      <c r="AD215" s="60"/>
      <c r="AE215" s="60"/>
      <c r="AF215" s="63">
        <v>0.25</v>
      </c>
      <c r="AG215" s="60"/>
      <c r="AH215" s="31">
        <f>+J215+L215+N215+P215+R215+T215+V215+X215+Z215+AB215+AD215+AF215</f>
        <v>1</v>
      </c>
      <c r="AI215" s="64">
        <v>45017</v>
      </c>
      <c r="AJ215" s="64">
        <v>45291</v>
      </c>
      <c r="AK215" s="43" t="s">
        <v>629</v>
      </c>
      <c r="AL215" s="43" t="s">
        <v>463</v>
      </c>
      <c r="AM215" s="25" t="s">
        <v>465</v>
      </c>
      <c r="AN215" s="25" t="s">
        <v>465</v>
      </c>
      <c r="AO215" s="25" t="s">
        <v>785</v>
      </c>
    </row>
    <row r="216" spans="1:41" s="35" customFormat="1" ht="90.75" hidden="1">
      <c r="A216" s="43" t="s">
        <v>40</v>
      </c>
      <c r="B216" s="60" t="s">
        <v>203</v>
      </c>
      <c r="C216" s="60">
        <v>420</v>
      </c>
      <c r="D216" s="261">
        <v>0.3</v>
      </c>
      <c r="E216" s="252">
        <v>227872000</v>
      </c>
      <c r="F216" s="43" t="s">
        <v>663</v>
      </c>
      <c r="G216" s="43" t="s">
        <v>789</v>
      </c>
      <c r="H216" s="63">
        <v>0.2</v>
      </c>
      <c r="I216" s="250">
        <f>+H216+H217+H218+H219+H222</f>
        <v>1</v>
      </c>
      <c r="J216" s="60"/>
      <c r="K216" s="60"/>
      <c r="L216" s="63"/>
      <c r="M216" s="60"/>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5">SUM(J216+L216+N216+P216+R216+T216+AD216+AB216+AF216+V216+X216+Z216)</f>
        <v>0.99999999999999989</v>
      </c>
      <c r="AI216" s="162">
        <v>44986</v>
      </c>
      <c r="AJ216" s="162">
        <v>45230</v>
      </c>
      <c r="AK216" s="43" t="s">
        <v>497</v>
      </c>
      <c r="AL216" s="43" t="s">
        <v>463</v>
      </c>
      <c r="AM216" s="44" t="s">
        <v>464</v>
      </c>
      <c r="AN216" s="25" t="s">
        <v>465</v>
      </c>
      <c r="AO216" s="25" t="s">
        <v>785</v>
      </c>
    </row>
    <row r="217" spans="1:41" s="35" customFormat="1" ht="113.25" hidden="1" customHeight="1">
      <c r="A217" s="43" t="s">
        <v>40</v>
      </c>
      <c r="B217" s="60" t="s">
        <v>203</v>
      </c>
      <c r="C217" s="60">
        <v>420</v>
      </c>
      <c r="D217" s="248"/>
      <c r="E217" s="253"/>
      <c r="F217" s="43" t="s">
        <v>663</v>
      </c>
      <c r="G217" s="43" t="s">
        <v>498</v>
      </c>
      <c r="H217" s="63">
        <v>0.2</v>
      </c>
      <c r="I217" s="251"/>
      <c r="J217" s="60"/>
      <c r="K217" s="60"/>
      <c r="L217" s="63"/>
      <c r="M217" s="60"/>
      <c r="N217" s="164">
        <v>0.1</v>
      </c>
      <c r="O217" s="159"/>
      <c r="P217" s="164">
        <v>0.15</v>
      </c>
      <c r="Q217" s="159"/>
      <c r="R217" s="164">
        <v>0.2</v>
      </c>
      <c r="S217" s="159"/>
      <c r="T217" s="164">
        <v>0.2</v>
      </c>
      <c r="U217" s="159"/>
      <c r="V217" s="164">
        <v>0.2</v>
      </c>
      <c r="W217" s="159"/>
      <c r="X217" s="164">
        <v>0.15</v>
      </c>
      <c r="Y217" s="159"/>
      <c r="Z217" s="159"/>
      <c r="AA217" s="159"/>
      <c r="AB217" s="159"/>
      <c r="AC217" s="159"/>
      <c r="AD217" s="159"/>
      <c r="AE217" s="159"/>
      <c r="AF217" s="159"/>
      <c r="AG217" s="159"/>
      <c r="AH217" s="177">
        <f>SUM(J217+L217+N217+P217+R217+T217+AD217+AB217+AF217+V217+X217+Z217)</f>
        <v>1</v>
      </c>
      <c r="AI217" s="162">
        <v>44986</v>
      </c>
      <c r="AJ217" s="162">
        <v>45169</v>
      </c>
      <c r="AK217" s="43" t="s">
        <v>499</v>
      </c>
      <c r="AL217" s="43" t="s">
        <v>463</v>
      </c>
      <c r="AM217" s="44" t="s">
        <v>464</v>
      </c>
      <c r="AN217" s="25" t="s">
        <v>465</v>
      </c>
      <c r="AO217" s="25" t="s">
        <v>785</v>
      </c>
    </row>
    <row r="218" spans="1:41" s="35" customFormat="1" ht="108" hidden="1" customHeight="1">
      <c r="A218" s="43" t="s">
        <v>40</v>
      </c>
      <c r="B218" s="60" t="s">
        <v>203</v>
      </c>
      <c r="C218" s="60">
        <v>420</v>
      </c>
      <c r="D218" s="248"/>
      <c r="E218" s="253"/>
      <c r="F218" s="43" t="s">
        <v>663</v>
      </c>
      <c r="G218" s="43" t="s">
        <v>500</v>
      </c>
      <c r="H218" s="63">
        <v>0.2</v>
      </c>
      <c r="I218" s="251"/>
      <c r="J218" s="60"/>
      <c r="K218" s="60"/>
      <c r="L218" s="63"/>
      <c r="M218" s="60"/>
      <c r="N218" s="164">
        <v>0.2</v>
      </c>
      <c r="O218" s="159"/>
      <c r="P218" s="164">
        <v>0.2</v>
      </c>
      <c r="Q218" s="159"/>
      <c r="R218" s="164">
        <v>0.2</v>
      </c>
      <c r="S218" s="159"/>
      <c r="T218" s="164">
        <v>0.2</v>
      </c>
      <c r="U218" s="159"/>
      <c r="V218" s="164">
        <v>0.2</v>
      </c>
      <c r="W218" s="159"/>
      <c r="X218" s="159"/>
      <c r="Y218" s="159"/>
      <c r="Z218" s="159"/>
      <c r="AA218" s="159"/>
      <c r="AB218" s="159"/>
      <c r="AC218" s="159"/>
      <c r="AD218" s="159"/>
      <c r="AE218" s="159"/>
      <c r="AF218" s="159"/>
      <c r="AG218" s="159"/>
      <c r="AH218" s="177">
        <f t="shared" ref="AH218:AH222" si="16">SUM(J218+L218+N218+P218+R218+T218+AD218+AB218+AF218+V218+X218+Z218)</f>
        <v>1</v>
      </c>
      <c r="AI218" s="162">
        <v>44986</v>
      </c>
      <c r="AJ218" s="162">
        <v>45138</v>
      </c>
      <c r="AK218" s="43" t="s">
        <v>501</v>
      </c>
      <c r="AL218" s="43" t="s">
        <v>463</v>
      </c>
      <c r="AM218" s="44" t="s">
        <v>464</v>
      </c>
      <c r="AN218" s="25" t="s">
        <v>465</v>
      </c>
      <c r="AO218" s="25" t="s">
        <v>785</v>
      </c>
    </row>
    <row r="219" spans="1:41" s="35" customFormat="1" ht="99" hidden="1" customHeight="1">
      <c r="A219" s="43" t="s">
        <v>40</v>
      </c>
      <c r="B219" s="60" t="s">
        <v>203</v>
      </c>
      <c r="C219" s="60">
        <v>420</v>
      </c>
      <c r="D219" s="248"/>
      <c r="E219" s="253"/>
      <c r="F219" s="43" t="s">
        <v>663</v>
      </c>
      <c r="G219" s="43" t="s">
        <v>502</v>
      </c>
      <c r="H219" s="83">
        <v>0.2</v>
      </c>
      <c r="I219" s="251"/>
      <c r="J219" s="60"/>
      <c r="K219" s="60"/>
      <c r="L219" s="63"/>
      <c r="M219" s="60"/>
      <c r="N219" s="164">
        <v>0.1</v>
      </c>
      <c r="O219" s="159"/>
      <c r="P219" s="164">
        <v>0.15</v>
      </c>
      <c r="Q219" s="159"/>
      <c r="R219" s="164">
        <v>0.15</v>
      </c>
      <c r="S219" s="159"/>
      <c r="T219" s="164">
        <v>0.2</v>
      </c>
      <c r="U219" s="159"/>
      <c r="V219" s="164">
        <v>0.2</v>
      </c>
      <c r="W219" s="159"/>
      <c r="X219" s="164">
        <v>0.2</v>
      </c>
      <c r="Y219" s="159"/>
      <c r="Z219" s="159"/>
      <c r="AA219" s="159"/>
      <c r="AB219" s="159"/>
      <c r="AC219" s="159"/>
      <c r="AD219" s="159"/>
      <c r="AE219" s="159"/>
      <c r="AF219" s="159"/>
      <c r="AG219" s="159"/>
      <c r="AH219" s="177">
        <f t="shared" si="16"/>
        <v>1</v>
      </c>
      <c r="AI219" s="162">
        <v>44986</v>
      </c>
      <c r="AJ219" s="162">
        <v>45169</v>
      </c>
      <c r="AK219" s="43" t="s">
        <v>503</v>
      </c>
      <c r="AL219" s="43" t="s">
        <v>463</v>
      </c>
      <c r="AM219" s="44" t="s">
        <v>464</v>
      </c>
      <c r="AN219" s="25" t="s">
        <v>465</v>
      </c>
      <c r="AO219" s="25" t="s">
        <v>785</v>
      </c>
    </row>
    <row r="220" spans="1:41" s="35" customFormat="1" ht="96.75" hidden="1" customHeight="1">
      <c r="A220" s="43" t="s">
        <v>40</v>
      </c>
      <c r="B220" s="60" t="s">
        <v>203</v>
      </c>
      <c r="C220" s="60">
        <v>420</v>
      </c>
      <c r="D220" s="248"/>
      <c r="E220" s="253"/>
      <c r="F220" s="43" t="s">
        <v>663</v>
      </c>
      <c r="G220" s="43" t="s">
        <v>504</v>
      </c>
      <c r="H220" s="290">
        <v>0.2</v>
      </c>
      <c r="I220" s="251"/>
      <c r="J220" s="60"/>
      <c r="K220" s="60"/>
      <c r="L220" s="63"/>
      <c r="M220" s="60"/>
      <c r="N220" s="63"/>
      <c r="O220" s="60"/>
      <c r="P220" s="164">
        <v>0.1</v>
      </c>
      <c r="Q220" s="159"/>
      <c r="R220" s="164">
        <v>0.1</v>
      </c>
      <c r="S220" s="159"/>
      <c r="T220" s="164">
        <v>0.1</v>
      </c>
      <c r="U220" s="159"/>
      <c r="V220" s="164">
        <v>0.4</v>
      </c>
      <c r="W220" s="159"/>
      <c r="X220" s="164">
        <v>0.3</v>
      </c>
      <c r="Y220" s="159"/>
      <c r="Z220" s="159"/>
      <c r="AA220" s="159"/>
      <c r="AB220" s="159"/>
      <c r="AC220" s="159"/>
      <c r="AD220" s="159"/>
      <c r="AE220" s="159"/>
      <c r="AF220" s="159"/>
      <c r="AG220" s="159"/>
      <c r="AH220" s="177">
        <f t="shared" si="16"/>
        <v>1</v>
      </c>
      <c r="AI220" s="162">
        <v>45017</v>
      </c>
      <c r="AJ220" s="162">
        <v>45169</v>
      </c>
      <c r="AK220" s="43" t="s">
        <v>505</v>
      </c>
      <c r="AL220" s="43" t="s">
        <v>463</v>
      </c>
      <c r="AM220" s="44" t="s">
        <v>464</v>
      </c>
      <c r="AN220" s="25" t="s">
        <v>465</v>
      </c>
      <c r="AO220" s="25" t="s">
        <v>785</v>
      </c>
    </row>
    <row r="221" spans="1:41" s="35" customFormat="1" ht="90.75" hidden="1">
      <c r="A221" s="43" t="s">
        <v>40</v>
      </c>
      <c r="B221" s="60" t="s">
        <v>203</v>
      </c>
      <c r="C221" s="60">
        <v>420</v>
      </c>
      <c r="D221" s="248"/>
      <c r="E221" s="253"/>
      <c r="F221" s="43" t="s">
        <v>663</v>
      </c>
      <c r="G221" s="43" t="s">
        <v>506</v>
      </c>
      <c r="H221" s="291"/>
      <c r="I221" s="251"/>
      <c r="J221" s="60"/>
      <c r="K221" s="60"/>
      <c r="L221" s="63"/>
      <c r="M221" s="60"/>
      <c r="N221" s="164">
        <v>0.33329999999999999</v>
      </c>
      <c r="O221" s="159"/>
      <c r="P221" s="164">
        <v>0.33329999999999999</v>
      </c>
      <c r="Q221" s="159"/>
      <c r="R221" s="164">
        <v>0.33329999999999999</v>
      </c>
      <c r="S221" s="159"/>
      <c r="T221" s="159"/>
      <c r="U221" s="159"/>
      <c r="V221" s="159"/>
      <c r="W221" s="159"/>
      <c r="X221" s="159"/>
      <c r="Y221" s="159"/>
      <c r="Z221" s="159"/>
      <c r="AA221" s="159"/>
      <c r="AB221" s="159"/>
      <c r="AC221" s="159"/>
      <c r="AD221" s="159"/>
      <c r="AE221" s="159"/>
      <c r="AF221" s="159"/>
      <c r="AG221" s="159"/>
      <c r="AH221" s="177">
        <f t="shared" si="16"/>
        <v>0.99990000000000001</v>
      </c>
      <c r="AI221" s="162">
        <v>44986</v>
      </c>
      <c r="AJ221" s="162">
        <v>45077</v>
      </c>
      <c r="AK221" s="43" t="s">
        <v>507</v>
      </c>
      <c r="AL221" s="43" t="s">
        <v>463</v>
      </c>
      <c r="AM221" s="44" t="s">
        <v>464</v>
      </c>
      <c r="AN221" s="25" t="s">
        <v>465</v>
      </c>
      <c r="AO221" s="25" t="s">
        <v>785</v>
      </c>
    </row>
    <row r="222" spans="1:41" s="35" customFormat="1" ht="90.75" hidden="1">
      <c r="A222" s="43" t="s">
        <v>40</v>
      </c>
      <c r="B222" s="60" t="s">
        <v>203</v>
      </c>
      <c r="C222" s="60">
        <v>420</v>
      </c>
      <c r="D222" s="249"/>
      <c r="E222" s="254"/>
      <c r="F222" s="43" t="s">
        <v>663</v>
      </c>
      <c r="G222" s="43" t="s">
        <v>508</v>
      </c>
      <c r="H222" s="63">
        <v>0.2</v>
      </c>
      <c r="I222" s="251"/>
      <c r="J222" s="60"/>
      <c r="K222" s="60"/>
      <c r="L222" s="60"/>
      <c r="M222" s="60"/>
      <c r="N222" s="164">
        <v>0.1</v>
      </c>
      <c r="O222" s="159"/>
      <c r="P222" s="164">
        <v>0.15</v>
      </c>
      <c r="Q222" s="159"/>
      <c r="R222" s="164">
        <v>0.25</v>
      </c>
      <c r="S222" s="159"/>
      <c r="T222" s="164">
        <v>0.25</v>
      </c>
      <c r="U222" s="159"/>
      <c r="V222" s="164">
        <v>0.25</v>
      </c>
      <c r="W222" s="159"/>
      <c r="X222" s="159"/>
      <c r="Y222" s="159"/>
      <c r="Z222" s="159"/>
      <c r="AA222" s="159"/>
      <c r="AB222" s="159"/>
      <c r="AC222" s="159"/>
      <c r="AD222" s="159"/>
      <c r="AE222" s="159"/>
      <c r="AF222" s="159"/>
      <c r="AG222" s="159"/>
      <c r="AH222" s="177">
        <f t="shared" si="16"/>
        <v>1</v>
      </c>
      <c r="AI222" s="162">
        <v>44986</v>
      </c>
      <c r="AJ222" s="162">
        <v>45138</v>
      </c>
      <c r="AK222" s="43" t="s">
        <v>509</v>
      </c>
      <c r="AL222" s="43" t="s">
        <v>463</v>
      </c>
      <c r="AM222" s="44" t="s">
        <v>464</v>
      </c>
      <c r="AN222" s="25" t="s">
        <v>465</v>
      </c>
      <c r="AO222" s="25" t="s">
        <v>785</v>
      </c>
    </row>
    <row r="223" spans="1:41" s="35" customFormat="1" ht="60" hidden="1">
      <c r="A223" s="43" t="s">
        <v>40</v>
      </c>
      <c r="B223" s="60" t="s">
        <v>41</v>
      </c>
      <c r="C223" s="60">
        <v>528</v>
      </c>
      <c r="D223" s="60" t="s">
        <v>70</v>
      </c>
      <c r="E223" s="60" t="s">
        <v>70</v>
      </c>
      <c r="F223" s="43" t="s">
        <v>510</v>
      </c>
      <c r="G223" s="50" t="s">
        <v>511</v>
      </c>
      <c r="H223" s="33">
        <v>0.05</v>
      </c>
      <c r="I223" s="261">
        <f>+H223+H224+H225</f>
        <v>1</v>
      </c>
      <c r="J223" s="63">
        <v>1</v>
      </c>
      <c r="K223" s="60"/>
      <c r="L223" s="55"/>
      <c r="M223" s="60"/>
      <c r="N223" s="55"/>
      <c r="O223" s="60"/>
      <c r="P223" s="55"/>
      <c r="Q223" s="60"/>
      <c r="R223" s="55"/>
      <c r="S223" s="60"/>
      <c r="T223" s="55"/>
      <c r="U223" s="60"/>
      <c r="V223" s="55"/>
      <c r="W223" s="60"/>
      <c r="X223" s="55"/>
      <c r="Y223" s="60"/>
      <c r="Z223" s="55"/>
      <c r="AA223" s="60"/>
      <c r="AB223" s="55"/>
      <c r="AC223" s="60"/>
      <c r="AD223" s="55"/>
      <c r="AE223" s="60"/>
      <c r="AF223" s="55"/>
      <c r="AG223" s="60"/>
      <c r="AH223" s="63">
        <f>+J223+L223+N223+P223+R223+T223+V223+X223+Z223+AB223+AD223+AF223</f>
        <v>1</v>
      </c>
      <c r="AI223" s="64">
        <v>44927</v>
      </c>
      <c r="AJ223" s="64">
        <v>44957</v>
      </c>
      <c r="AK223" s="43" t="s">
        <v>512</v>
      </c>
      <c r="AL223" s="43" t="s">
        <v>513</v>
      </c>
      <c r="AM223" s="43" t="s">
        <v>757</v>
      </c>
      <c r="AN223" s="43" t="s">
        <v>758</v>
      </c>
      <c r="AO223" s="43" t="s">
        <v>710</v>
      </c>
    </row>
    <row r="224" spans="1:41" s="35" customFormat="1" ht="90" hidden="1">
      <c r="A224" s="43" t="s">
        <v>40</v>
      </c>
      <c r="B224" s="60" t="s">
        <v>41</v>
      </c>
      <c r="C224" s="60">
        <v>528</v>
      </c>
      <c r="D224" s="60" t="s">
        <v>70</v>
      </c>
      <c r="E224" s="60" t="s">
        <v>70</v>
      </c>
      <c r="F224" s="43" t="s">
        <v>510</v>
      </c>
      <c r="G224" s="50" t="s">
        <v>514</v>
      </c>
      <c r="H224" s="33">
        <v>0.9</v>
      </c>
      <c r="I224" s="248"/>
      <c r="J224" s="55">
        <f>1/12</f>
        <v>8.3333333333333329E-2</v>
      </c>
      <c r="K224" s="60"/>
      <c r="L224" s="55">
        <f>1/12</f>
        <v>8.3333333333333329E-2</v>
      </c>
      <c r="M224" s="60"/>
      <c r="N224" s="55">
        <f>1/12</f>
        <v>8.3333333333333329E-2</v>
      </c>
      <c r="O224" s="60"/>
      <c r="P224" s="55">
        <f>1/12</f>
        <v>8.3333333333333329E-2</v>
      </c>
      <c r="Q224" s="60"/>
      <c r="R224" s="55">
        <f>1/12</f>
        <v>8.3333333333333329E-2</v>
      </c>
      <c r="S224" s="60"/>
      <c r="T224" s="55">
        <f>1/12</f>
        <v>8.3333333333333329E-2</v>
      </c>
      <c r="U224" s="60"/>
      <c r="V224" s="55">
        <f>1/12</f>
        <v>8.3333333333333329E-2</v>
      </c>
      <c r="W224" s="60"/>
      <c r="X224" s="55">
        <f>1/12</f>
        <v>8.3333333333333329E-2</v>
      </c>
      <c r="Y224" s="60"/>
      <c r="Z224" s="55">
        <f>1/12</f>
        <v>8.3333333333333329E-2</v>
      </c>
      <c r="AA224" s="60"/>
      <c r="AB224" s="55">
        <f>1/12</f>
        <v>8.3333333333333329E-2</v>
      </c>
      <c r="AC224" s="60"/>
      <c r="AD224" s="55">
        <f>1/12</f>
        <v>8.3333333333333329E-2</v>
      </c>
      <c r="AE224" s="60"/>
      <c r="AF224" s="55">
        <f>1/12</f>
        <v>8.3333333333333329E-2</v>
      </c>
      <c r="AG224" s="60"/>
      <c r="AH224" s="63">
        <f>+J224+L224+N224+P224+R224+T224+V224+X224+Z224+AB224+AD224+AF224</f>
        <v>1</v>
      </c>
      <c r="AI224" s="64">
        <v>44927</v>
      </c>
      <c r="AJ224" s="64">
        <v>45291</v>
      </c>
      <c r="AK224" s="43" t="s">
        <v>515</v>
      </c>
      <c r="AL224" s="43" t="s">
        <v>513</v>
      </c>
      <c r="AM224" s="43" t="s">
        <v>757</v>
      </c>
      <c r="AN224" s="43" t="s">
        <v>758</v>
      </c>
      <c r="AO224" s="43" t="s">
        <v>710</v>
      </c>
    </row>
    <row r="225" spans="1:41" s="35" customFormat="1" ht="75" hidden="1">
      <c r="A225" s="43" t="s">
        <v>40</v>
      </c>
      <c r="B225" s="60" t="s">
        <v>41</v>
      </c>
      <c r="C225" s="60">
        <v>528</v>
      </c>
      <c r="D225" s="60" t="s">
        <v>70</v>
      </c>
      <c r="E225" s="60" t="s">
        <v>70</v>
      </c>
      <c r="F225" s="43" t="s">
        <v>510</v>
      </c>
      <c r="G225" s="50" t="s">
        <v>516</v>
      </c>
      <c r="H225" s="33">
        <v>0.05</v>
      </c>
      <c r="I225" s="249"/>
      <c r="J225" s="33">
        <v>0.25</v>
      </c>
      <c r="K225" s="60"/>
      <c r="L225" s="60"/>
      <c r="M225" s="60"/>
      <c r="N225" s="60"/>
      <c r="O225" s="60"/>
      <c r="P225" s="33">
        <v>0.25</v>
      </c>
      <c r="Q225" s="60"/>
      <c r="R225" s="60"/>
      <c r="S225" s="60"/>
      <c r="T225" s="60"/>
      <c r="U225" s="60"/>
      <c r="V225" s="33">
        <v>0.25</v>
      </c>
      <c r="W225" s="60"/>
      <c r="X225" s="60"/>
      <c r="Y225" s="60"/>
      <c r="Z225" s="60"/>
      <c r="AA225" s="60"/>
      <c r="AB225" s="33">
        <v>0.25</v>
      </c>
      <c r="AC225" s="55"/>
      <c r="AD225" s="60"/>
      <c r="AE225" s="60"/>
      <c r="AF225" s="60"/>
      <c r="AG225" s="60"/>
      <c r="AH225" s="63">
        <f>+J225+L225+N225+P225+R225+T225+V225+X225+Z225+AB225+AD225+AF225</f>
        <v>1</v>
      </c>
      <c r="AI225" s="64">
        <v>44927</v>
      </c>
      <c r="AJ225" s="64">
        <v>45230</v>
      </c>
      <c r="AK225" s="43" t="s">
        <v>517</v>
      </c>
      <c r="AL225" s="43" t="s">
        <v>513</v>
      </c>
      <c r="AM225" s="43" t="s">
        <v>757</v>
      </c>
      <c r="AN225" s="43" t="s">
        <v>758</v>
      </c>
      <c r="AO225" s="43" t="s">
        <v>710</v>
      </c>
    </row>
    <row r="226" spans="1:41" s="35" customFormat="1" ht="75.75" hidden="1" customHeight="1">
      <c r="A226" s="43" t="s">
        <v>40</v>
      </c>
      <c r="B226" s="60" t="s">
        <v>41</v>
      </c>
      <c r="C226" s="76">
        <v>527</v>
      </c>
      <c r="D226" s="76" t="s">
        <v>70</v>
      </c>
      <c r="E226" s="76" t="s">
        <v>70</v>
      </c>
      <c r="F226" s="50" t="s">
        <v>518</v>
      </c>
      <c r="G226" s="50" t="s">
        <v>519</v>
      </c>
      <c r="H226" s="78">
        <v>0.5</v>
      </c>
      <c r="I226" s="268">
        <v>1</v>
      </c>
      <c r="J226" s="76"/>
      <c r="K226" s="76"/>
      <c r="L226" s="78">
        <v>0.09</v>
      </c>
      <c r="M226" s="76"/>
      <c r="N226" s="78">
        <v>0.09</v>
      </c>
      <c r="O226" s="88"/>
      <c r="P226" s="78">
        <v>0.09</v>
      </c>
      <c r="Q226" s="76"/>
      <c r="R226" s="78">
        <v>0.09</v>
      </c>
      <c r="S226" s="76"/>
      <c r="T226" s="78">
        <v>0.09</v>
      </c>
      <c r="U226" s="76"/>
      <c r="V226" s="78">
        <v>0.09</v>
      </c>
      <c r="W226" s="76"/>
      <c r="X226" s="78">
        <v>0.09</v>
      </c>
      <c r="Y226" s="76"/>
      <c r="Z226" s="78">
        <v>0.09</v>
      </c>
      <c r="AA226" s="76"/>
      <c r="AB226" s="78">
        <v>0.09</v>
      </c>
      <c r="AC226" s="88"/>
      <c r="AD226" s="78">
        <v>0.09</v>
      </c>
      <c r="AE226" s="76"/>
      <c r="AF226" s="78">
        <v>0.1</v>
      </c>
      <c r="AG226" s="76"/>
      <c r="AH226" s="78">
        <v>1</v>
      </c>
      <c r="AI226" s="79">
        <v>44958</v>
      </c>
      <c r="AJ226" s="79">
        <v>45291</v>
      </c>
      <c r="AK226" s="50" t="s">
        <v>520</v>
      </c>
      <c r="AL226" s="50" t="s">
        <v>55</v>
      </c>
      <c r="AM226" s="25" t="s">
        <v>704</v>
      </c>
      <c r="AN226" s="25" t="s">
        <v>56</v>
      </c>
      <c r="AO226" s="50" t="s">
        <v>57</v>
      </c>
    </row>
    <row r="227" spans="1:41" s="35" customFormat="1" ht="60" hidden="1">
      <c r="A227" s="43" t="s">
        <v>40</v>
      </c>
      <c r="B227" s="60" t="s">
        <v>41</v>
      </c>
      <c r="C227" s="76">
        <v>527</v>
      </c>
      <c r="D227" s="76" t="s">
        <v>70</v>
      </c>
      <c r="E227" s="76" t="s">
        <v>70</v>
      </c>
      <c r="F227" s="50" t="s">
        <v>518</v>
      </c>
      <c r="G227" s="50" t="s">
        <v>521</v>
      </c>
      <c r="H227" s="78">
        <v>0.5</v>
      </c>
      <c r="I227" s="268"/>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row>
    <row r="228" spans="1:41" s="35" customFormat="1" ht="112.5" hidden="1" customHeight="1">
      <c r="A228" s="43" t="s">
        <v>40</v>
      </c>
      <c r="B228" s="60" t="s">
        <v>41</v>
      </c>
      <c r="C228" s="76" t="s">
        <v>70</v>
      </c>
      <c r="D228" s="76" t="s">
        <v>70</v>
      </c>
      <c r="E228" s="76" t="s">
        <v>70</v>
      </c>
      <c r="F228" s="45" t="s">
        <v>672</v>
      </c>
      <c r="G228" s="43" t="s">
        <v>723</v>
      </c>
      <c r="H228" s="33">
        <v>0.15</v>
      </c>
      <c r="I228" s="268">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7">+J228+L228+N228+P228+R228+T228+V228+X228+Z228+AB228+AD228+AF228</f>
        <v>1</v>
      </c>
      <c r="AI228" s="79">
        <v>44986</v>
      </c>
      <c r="AJ228" s="79">
        <v>45275</v>
      </c>
      <c r="AK228" s="50" t="s">
        <v>724</v>
      </c>
      <c r="AL228" s="44" t="s">
        <v>55</v>
      </c>
      <c r="AM228" s="44" t="s">
        <v>745</v>
      </c>
      <c r="AN228" s="50" t="s">
        <v>56</v>
      </c>
      <c r="AO228" s="50" t="s">
        <v>57</v>
      </c>
    </row>
    <row r="229" spans="1:41" s="1" customFormat="1" ht="168" hidden="1" customHeight="1">
      <c r="A229" s="43" t="s">
        <v>40</v>
      </c>
      <c r="B229" s="60" t="s">
        <v>41</v>
      </c>
      <c r="C229" s="76" t="s">
        <v>70</v>
      </c>
      <c r="D229" s="76" t="s">
        <v>70</v>
      </c>
      <c r="E229" s="76" t="s">
        <v>70</v>
      </c>
      <c r="F229" s="45" t="s">
        <v>672</v>
      </c>
      <c r="G229" s="43" t="s">
        <v>604</v>
      </c>
      <c r="H229" s="33">
        <v>0.1</v>
      </c>
      <c r="I229" s="268"/>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7"/>
        <v>1</v>
      </c>
      <c r="AI229" s="64">
        <v>44928</v>
      </c>
      <c r="AJ229" s="62">
        <v>45275</v>
      </c>
      <c r="AK229" s="44" t="s">
        <v>605</v>
      </c>
      <c r="AL229" s="44" t="s">
        <v>534</v>
      </c>
      <c r="AM229" s="44" t="s">
        <v>535</v>
      </c>
      <c r="AN229" s="25" t="s">
        <v>701</v>
      </c>
      <c r="AO229" s="25" t="s">
        <v>57</v>
      </c>
    </row>
    <row r="230" spans="1:41" s="1" customFormat="1" ht="199.5" hidden="1" customHeight="1">
      <c r="A230" s="43" t="s">
        <v>40</v>
      </c>
      <c r="B230" s="60" t="s">
        <v>41</v>
      </c>
      <c r="C230" s="76" t="s">
        <v>70</v>
      </c>
      <c r="D230" s="76" t="s">
        <v>70</v>
      </c>
      <c r="E230" s="76" t="s">
        <v>70</v>
      </c>
      <c r="F230" s="45" t="s">
        <v>672</v>
      </c>
      <c r="G230" s="43" t="s">
        <v>596</v>
      </c>
      <c r="H230" s="33">
        <v>0.1</v>
      </c>
      <c r="I230" s="268"/>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7"/>
        <v>1</v>
      </c>
      <c r="AI230" s="64">
        <v>45017</v>
      </c>
      <c r="AJ230" s="62">
        <v>45291</v>
      </c>
      <c r="AK230" s="44" t="s">
        <v>597</v>
      </c>
      <c r="AL230" s="44" t="s">
        <v>55</v>
      </c>
      <c r="AM230" s="44" t="s">
        <v>745</v>
      </c>
      <c r="AN230" s="25" t="s">
        <v>56</v>
      </c>
      <c r="AO230" s="25" t="s">
        <v>57</v>
      </c>
    </row>
    <row r="231" spans="1:41" s="1" customFormat="1" ht="105" hidden="1" customHeight="1">
      <c r="A231" s="43" t="s">
        <v>40</v>
      </c>
      <c r="B231" s="60" t="s">
        <v>41</v>
      </c>
      <c r="C231" s="76" t="s">
        <v>70</v>
      </c>
      <c r="D231" s="76" t="s">
        <v>70</v>
      </c>
      <c r="E231" s="76" t="s">
        <v>70</v>
      </c>
      <c r="F231" s="45" t="s">
        <v>672</v>
      </c>
      <c r="G231" s="43" t="s">
        <v>602</v>
      </c>
      <c r="H231" s="33">
        <v>0.05</v>
      </c>
      <c r="I231" s="268"/>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7"/>
        <v>0.99999999999999978</v>
      </c>
      <c r="AI231" s="64">
        <v>44928</v>
      </c>
      <c r="AJ231" s="62">
        <v>45291</v>
      </c>
      <c r="AK231" s="44" t="s">
        <v>603</v>
      </c>
      <c r="AL231" s="44" t="s">
        <v>157</v>
      </c>
      <c r="AM231" s="44" t="s">
        <v>158</v>
      </c>
      <c r="AN231" s="25" t="s">
        <v>159</v>
      </c>
      <c r="AO231" s="25" t="s">
        <v>57</v>
      </c>
    </row>
    <row r="232" spans="1:41" s="35" customFormat="1" ht="99" hidden="1" customHeight="1">
      <c r="A232" s="43" t="s">
        <v>40</v>
      </c>
      <c r="B232" s="60" t="s">
        <v>41</v>
      </c>
      <c r="C232" s="76" t="s">
        <v>70</v>
      </c>
      <c r="D232" s="76" t="s">
        <v>70</v>
      </c>
      <c r="E232" s="76" t="s">
        <v>70</v>
      </c>
      <c r="F232" s="45" t="s">
        <v>673</v>
      </c>
      <c r="G232" s="50" t="s">
        <v>674</v>
      </c>
      <c r="H232" s="78">
        <v>0.1</v>
      </c>
      <c r="I232" s="268"/>
      <c r="J232" s="76"/>
      <c r="K232" s="76"/>
      <c r="L232" s="76"/>
      <c r="M232" s="76"/>
      <c r="N232" s="76"/>
      <c r="O232" s="76"/>
      <c r="P232" s="78"/>
      <c r="Q232" s="76"/>
      <c r="R232" s="31">
        <v>0.2</v>
      </c>
      <c r="S232" s="76"/>
      <c r="T232" s="31">
        <v>0.3</v>
      </c>
      <c r="U232" s="78"/>
      <c r="V232" s="78">
        <v>0.5</v>
      </c>
      <c r="W232" s="76"/>
      <c r="X232" s="76"/>
      <c r="Y232" s="76"/>
      <c r="Z232" s="76"/>
      <c r="AA232" s="76"/>
      <c r="AB232" s="78"/>
      <c r="AC232" s="76"/>
      <c r="AD232" s="76"/>
      <c r="AE232" s="76"/>
      <c r="AF232" s="78"/>
      <c r="AG232" s="76"/>
      <c r="AH232" s="31">
        <f t="shared" si="17"/>
        <v>1</v>
      </c>
      <c r="AI232" s="79">
        <v>45047</v>
      </c>
      <c r="AJ232" s="79">
        <v>45138</v>
      </c>
      <c r="AK232" s="50" t="s">
        <v>725</v>
      </c>
      <c r="AL232" s="44" t="s">
        <v>55</v>
      </c>
      <c r="AM232" s="44" t="s">
        <v>745</v>
      </c>
      <c r="AN232" s="25" t="s">
        <v>56</v>
      </c>
      <c r="AO232" s="25" t="s">
        <v>57</v>
      </c>
    </row>
    <row r="233" spans="1:41" s="35" customFormat="1" ht="105" hidden="1">
      <c r="A233" s="43" t="s">
        <v>40</v>
      </c>
      <c r="B233" s="60" t="s">
        <v>41</v>
      </c>
      <c r="C233" s="76" t="s">
        <v>70</v>
      </c>
      <c r="D233" s="76" t="s">
        <v>70</v>
      </c>
      <c r="E233" s="76" t="s">
        <v>70</v>
      </c>
      <c r="F233" s="45" t="s">
        <v>675</v>
      </c>
      <c r="G233" s="50" t="s">
        <v>759</v>
      </c>
      <c r="H233" s="78">
        <v>0.1</v>
      </c>
      <c r="I233" s="268"/>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7"/>
        <v>1</v>
      </c>
      <c r="AI233" s="79">
        <v>45047</v>
      </c>
      <c r="AJ233" s="79">
        <v>45138</v>
      </c>
      <c r="AK233" s="50" t="s">
        <v>727</v>
      </c>
      <c r="AL233" s="43" t="s">
        <v>726</v>
      </c>
      <c r="AM233" s="50" t="s">
        <v>74</v>
      </c>
      <c r="AN233" s="25" t="s">
        <v>47</v>
      </c>
      <c r="AO233" s="50" t="s">
        <v>57</v>
      </c>
    </row>
    <row r="234" spans="1:41" s="28" customFormat="1" ht="98.25" hidden="1" customHeight="1">
      <c r="A234" s="43" t="s">
        <v>40</v>
      </c>
      <c r="B234" s="60" t="s">
        <v>41</v>
      </c>
      <c r="C234" s="76" t="s">
        <v>70</v>
      </c>
      <c r="D234" s="76" t="s">
        <v>70</v>
      </c>
      <c r="E234" s="76" t="s">
        <v>70</v>
      </c>
      <c r="F234" s="45" t="s">
        <v>649</v>
      </c>
      <c r="G234" s="43" t="s">
        <v>589</v>
      </c>
      <c r="H234" s="78">
        <v>0.1</v>
      </c>
      <c r="I234" s="268"/>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7"/>
        <v>0.99999999999999989</v>
      </c>
      <c r="AI234" s="64">
        <v>45078</v>
      </c>
      <c r="AJ234" s="64">
        <v>45260</v>
      </c>
      <c r="AK234" s="43" t="s">
        <v>590</v>
      </c>
      <c r="AL234" s="43" t="s">
        <v>703</v>
      </c>
      <c r="AM234" s="43" t="s">
        <v>549</v>
      </c>
      <c r="AN234" s="25" t="s">
        <v>47</v>
      </c>
      <c r="AO234" s="25" t="s">
        <v>57</v>
      </c>
    </row>
    <row r="235" spans="1:41" s="1" customFormat="1" ht="77.25" hidden="1">
      <c r="A235" s="43" t="s">
        <v>40</v>
      </c>
      <c r="B235" s="60" t="s">
        <v>41</v>
      </c>
      <c r="C235" s="76" t="s">
        <v>70</v>
      </c>
      <c r="D235" s="76" t="s">
        <v>70</v>
      </c>
      <c r="E235" s="76" t="s">
        <v>70</v>
      </c>
      <c r="F235" s="45" t="s">
        <v>649</v>
      </c>
      <c r="G235" s="43" t="s">
        <v>600</v>
      </c>
      <c r="H235" s="78">
        <v>0.1</v>
      </c>
      <c r="I235" s="268"/>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7"/>
        <v>1</v>
      </c>
      <c r="AI235" s="64">
        <v>44986</v>
      </c>
      <c r="AJ235" s="62">
        <v>45291</v>
      </c>
      <c r="AK235" s="44" t="s">
        <v>601</v>
      </c>
      <c r="AL235" s="44" t="s">
        <v>157</v>
      </c>
      <c r="AM235" s="44" t="s">
        <v>158</v>
      </c>
      <c r="AN235" s="25" t="s">
        <v>159</v>
      </c>
      <c r="AO235" s="25" t="s">
        <v>57</v>
      </c>
    </row>
    <row r="236" spans="1:41" s="1" customFormat="1" ht="103.5" hidden="1" customHeight="1">
      <c r="A236" s="43" t="s">
        <v>40</v>
      </c>
      <c r="B236" s="60" t="s">
        <v>41</v>
      </c>
      <c r="C236" s="76" t="s">
        <v>70</v>
      </c>
      <c r="D236" s="76" t="s">
        <v>70</v>
      </c>
      <c r="E236" s="76" t="s">
        <v>70</v>
      </c>
      <c r="F236" s="45" t="s">
        <v>651</v>
      </c>
      <c r="G236" s="43" t="s">
        <v>665</v>
      </c>
      <c r="H236" s="78">
        <v>0.1</v>
      </c>
      <c r="I236" s="268"/>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7"/>
        <v>1</v>
      </c>
      <c r="AI236" s="64">
        <v>45047</v>
      </c>
      <c r="AJ236" s="62">
        <v>45199</v>
      </c>
      <c r="AK236" s="43" t="s">
        <v>606</v>
      </c>
      <c r="AL236" s="44" t="s">
        <v>55</v>
      </c>
      <c r="AM236" s="44" t="s">
        <v>745</v>
      </c>
      <c r="AN236" s="25" t="s">
        <v>56</v>
      </c>
      <c r="AO236" s="25" t="s">
        <v>57</v>
      </c>
    </row>
    <row r="237" spans="1:41" s="1" customFormat="1" ht="77.25" hidden="1">
      <c r="A237" s="43" t="s">
        <v>40</v>
      </c>
      <c r="B237" s="60" t="s">
        <v>41</v>
      </c>
      <c r="C237" s="76" t="s">
        <v>70</v>
      </c>
      <c r="D237" s="76" t="s">
        <v>70</v>
      </c>
      <c r="E237" s="76" t="s">
        <v>70</v>
      </c>
      <c r="F237" s="45" t="s">
        <v>651</v>
      </c>
      <c r="G237" s="43" t="s">
        <v>593</v>
      </c>
      <c r="H237" s="33">
        <v>0.1</v>
      </c>
      <c r="I237" s="268"/>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7"/>
        <v>1</v>
      </c>
      <c r="AI237" s="64">
        <v>45017</v>
      </c>
      <c r="AJ237" s="62">
        <v>45046</v>
      </c>
      <c r="AK237" s="44" t="s">
        <v>594</v>
      </c>
      <c r="AL237" s="43" t="s">
        <v>463</v>
      </c>
      <c r="AM237" s="44" t="s">
        <v>464</v>
      </c>
      <c r="AN237" s="25" t="s">
        <v>465</v>
      </c>
      <c r="AO237" s="25" t="s">
        <v>57</v>
      </c>
    </row>
    <row r="238" spans="1:41" s="1" customFormat="1" ht="77.25" hidden="1" customHeight="1">
      <c r="A238" s="43" t="s">
        <v>40</v>
      </c>
      <c r="B238" s="60" t="s">
        <v>41</v>
      </c>
      <c r="C238" s="76" t="s">
        <v>70</v>
      </c>
      <c r="D238" s="76" t="s">
        <v>70</v>
      </c>
      <c r="E238" s="76" t="s">
        <v>70</v>
      </c>
      <c r="F238" s="44" t="s">
        <v>642</v>
      </c>
      <c r="G238" s="43" t="s">
        <v>664</v>
      </c>
      <c r="H238" s="31">
        <v>0.05</v>
      </c>
      <c r="I238" s="269"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7"/>
        <v>1</v>
      </c>
      <c r="AI238" s="64">
        <v>44986</v>
      </c>
      <c r="AJ238" s="62">
        <v>45046</v>
      </c>
      <c r="AK238" s="43" t="s">
        <v>561</v>
      </c>
      <c r="AL238" s="43" t="s">
        <v>157</v>
      </c>
      <c r="AM238" s="43" t="s">
        <v>158</v>
      </c>
      <c r="AN238" s="43" t="s">
        <v>159</v>
      </c>
      <c r="AO238" s="43" t="s">
        <v>57</v>
      </c>
    </row>
    <row r="239" spans="1:41" s="1" customFormat="1" ht="75" hidden="1">
      <c r="A239" s="43" t="s">
        <v>40</v>
      </c>
      <c r="B239" s="60" t="s">
        <v>41</v>
      </c>
      <c r="C239" s="76" t="s">
        <v>70</v>
      </c>
      <c r="D239" s="76" t="s">
        <v>70</v>
      </c>
      <c r="E239" s="76" t="s">
        <v>70</v>
      </c>
      <c r="F239" s="44" t="s">
        <v>642</v>
      </c>
      <c r="G239" s="43" t="s">
        <v>564</v>
      </c>
      <c r="H239" s="31">
        <v>0.2</v>
      </c>
      <c r="I239" s="269"/>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7"/>
        <v>1</v>
      </c>
      <c r="AI239" s="64">
        <v>44928</v>
      </c>
      <c r="AJ239" s="62">
        <v>44957</v>
      </c>
      <c r="AK239" s="43" t="s">
        <v>565</v>
      </c>
      <c r="AL239" s="44" t="s">
        <v>55</v>
      </c>
      <c r="AM239" s="25" t="s">
        <v>706</v>
      </c>
      <c r="AN239" s="25" t="s">
        <v>56</v>
      </c>
      <c r="AO239" s="25" t="s">
        <v>57</v>
      </c>
    </row>
    <row r="240" spans="1:41" s="1" customFormat="1" ht="76.5" hidden="1">
      <c r="A240" s="43" t="s">
        <v>40</v>
      </c>
      <c r="B240" s="60" t="s">
        <v>41</v>
      </c>
      <c r="C240" s="76" t="s">
        <v>70</v>
      </c>
      <c r="D240" s="76" t="s">
        <v>70</v>
      </c>
      <c r="E240" s="76" t="s">
        <v>70</v>
      </c>
      <c r="F240" s="44" t="s">
        <v>643</v>
      </c>
      <c r="G240" s="43" t="s">
        <v>562</v>
      </c>
      <c r="H240" s="31">
        <v>0.05</v>
      </c>
      <c r="I240" s="269"/>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7"/>
        <v>1</v>
      </c>
      <c r="AI240" s="64">
        <v>44986</v>
      </c>
      <c r="AJ240" s="64">
        <v>45291</v>
      </c>
      <c r="AK240" s="43" t="s">
        <v>563</v>
      </c>
      <c r="AL240" s="43" t="s">
        <v>157</v>
      </c>
      <c r="AM240" s="43" t="s">
        <v>158</v>
      </c>
      <c r="AN240" s="43" t="s">
        <v>159</v>
      </c>
      <c r="AO240" s="43" t="s">
        <v>57</v>
      </c>
    </row>
    <row r="241" spans="1:41" s="1" customFormat="1" ht="76.5" hidden="1">
      <c r="A241" s="43" t="s">
        <v>40</v>
      </c>
      <c r="B241" s="60" t="s">
        <v>41</v>
      </c>
      <c r="C241" s="76" t="s">
        <v>70</v>
      </c>
      <c r="D241" s="76" t="s">
        <v>70</v>
      </c>
      <c r="E241" s="76" t="s">
        <v>70</v>
      </c>
      <c r="F241" s="44" t="s">
        <v>646</v>
      </c>
      <c r="G241" s="43" t="s">
        <v>572</v>
      </c>
      <c r="H241" s="31">
        <v>0.2</v>
      </c>
      <c r="I241" s="269"/>
      <c r="J241" s="31"/>
      <c r="K241" s="31"/>
      <c r="L241" s="31">
        <v>0.1</v>
      </c>
      <c r="M241" s="31"/>
      <c r="N241" s="31">
        <v>0.1</v>
      </c>
      <c r="O241" s="31"/>
      <c r="P241" s="31">
        <v>0.8</v>
      </c>
      <c r="Q241" s="31"/>
      <c r="R241" s="31"/>
      <c r="S241" s="31"/>
      <c r="T241" s="31"/>
      <c r="U241" s="31"/>
      <c r="V241" s="31"/>
      <c r="W241" s="31"/>
      <c r="X241" s="31"/>
      <c r="Y241" s="31"/>
      <c r="Z241" s="31"/>
      <c r="AA241" s="31"/>
      <c r="AB241" s="31"/>
      <c r="AC241" s="31"/>
      <c r="AD241" s="31"/>
      <c r="AE241" s="31"/>
      <c r="AF241" s="31"/>
      <c r="AG241" s="31"/>
      <c r="AH241" s="31">
        <f t="shared" si="17"/>
        <v>1</v>
      </c>
      <c r="AI241" s="64">
        <v>44958</v>
      </c>
      <c r="AJ241" s="62">
        <v>45046</v>
      </c>
      <c r="AK241" s="44" t="s">
        <v>544</v>
      </c>
      <c r="AL241" s="44" t="s">
        <v>157</v>
      </c>
      <c r="AM241" s="44" t="s">
        <v>158</v>
      </c>
      <c r="AN241" s="25" t="s">
        <v>159</v>
      </c>
      <c r="AO241" s="25" t="s">
        <v>57</v>
      </c>
    </row>
    <row r="242" spans="1:41" s="1" customFormat="1" ht="76.5" hidden="1">
      <c r="A242" s="43" t="s">
        <v>40</v>
      </c>
      <c r="B242" s="60" t="s">
        <v>41</v>
      </c>
      <c r="C242" s="76" t="s">
        <v>70</v>
      </c>
      <c r="D242" s="76" t="s">
        <v>70</v>
      </c>
      <c r="E242" s="76" t="s">
        <v>70</v>
      </c>
      <c r="F242" s="44" t="s">
        <v>646</v>
      </c>
      <c r="G242" s="43" t="s">
        <v>574</v>
      </c>
      <c r="H242" s="31">
        <v>0.05</v>
      </c>
      <c r="I242" s="269"/>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7"/>
        <v>1</v>
      </c>
      <c r="AI242" s="64">
        <v>44986</v>
      </c>
      <c r="AJ242" s="62">
        <v>45169</v>
      </c>
      <c r="AK242" s="44" t="s">
        <v>575</v>
      </c>
      <c r="AL242" s="44" t="s">
        <v>55</v>
      </c>
      <c r="AM242" s="25" t="s">
        <v>745</v>
      </c>
      <c r="AN242" s="25" t="s">
        <v>56</v>
      </c>
      <c r="AO242" s="25" t="s">
        <v>57</v>
      </c>
    </row>
    <row r="243" spans="1:41" s="1" customFormat="1" ht="76.5" hidden="1">
      <c r="A243" s="43" t="s">
        <v>40</v>
      </c>
      <c r="B243" s="60" t="s">
        <v>41</v>
      </c>
      <c r="C243" s="76" t="s">
        <v>70</v>
      </c>
      <c r="D243" s="76" t="s">
        <v>70</v>
      </c>
      <c r="E243" s="76" t="s">
        <v>70</v>
      </c>
      <c r="F243" s="44" t="s">
        <v>641</v>
      </c>
      <c r="G243" s="43" t="s">
        <v>576</v>
      </c>
      <c r="H243" s="31">
        <v>0.05</v>
      </c>
      <c r="I243" s="269"/>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7"/>
        <v>0.99999999999999978</v>
      </c>
      <c r="AI243" s="64">
        <v>44928</v>
      </c>
      <c r="AJ243" s="62">
        <v>45291</v>
      </c>
      <c r="AK243" s="44" t="s">
        <v>577</v>
      </c>
      <c r="AL243" s="44" t="s">
        <v>699</v>
      </c>
      <c r="AM243" s="44" t="s">
        <v>715</v>
      </c>
      <c r="AN243" s="25" t="s">
        <v>714</v>
      </c>
      <c r="AO243" s="25" t="s">
        <v>57</v>
      </c>
    </row>
    <row r="244" spans="1:41" s="1" customFormat="1" ht="76.5" hidden="1">
      <c r="A244" s="43" t="s">
        <v>40</v>
      </c>
      <c r="B244" s="60" t="s">
        <v>41</v>
      </c>
      <c r="C244" s="76" t="s">
        <v>70</v>
      </c>
      <c r="D244" s="76" t="s">
        <v>70</v>
      </c>
      <c r="E244" s="76" t="s">
        <v>70</v>
      </c>
      <c r="F244" s="44" t="s">
        <v>641</v>
      </c>
      <c r="G244" s="43" t="s">
        <v>578</v>
      </c>
      <c r="H244" s="31">
        <v>0.1</v>
      </c>
      <c r="I244" s="269"/>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7"/>
        <v>1</v>
      </c>
      <c r="AI244" s="64">
        <v>45047</v>
      </c>
      <c r="AJ244" s="62">
        <v>45077</v>
      </c>
      <c r="AK244" s="44" t="s">
        <v>579</v>
      </c>
      <c r="AL244" s="44" t="s">
        <v>55</v>
      </c>
      <c r="AM244" s="25" t="s">
        <v>745</v>
      </c>
      <c r="AN244" s="25" t="s">
        <v>56</v>
      </c>
      <c r="AO244" s="25" t="s">
        <v>57</v>
      </c>
    </row>
    <row r="245" spans="1:41" s="1" customFormat="1" ht="76.5" hidden="1">
      <c r="A245" s="43" t="s">
        <v>40</v>
      </c>
      <c r="B245" s="60" t="s">
        <v>41</v>
      </c>
      <c r="C245" s="76" t="s">
        <v>70</v>
      </c>
      <c r="D245" s="76" t="s">
        <v>70</v>
      </c>
      <c r="E245" s="76" t="s">
        <v>70</v>
      </c>
      <c r="F245" s="44" t="s">
        <v>641</v>
      </c>
      <c r="G245" s="43" t="s">
        <v>559</v>
      </c>
      <c r="H245" s="31">
        <v>0.1</v>
      </c>
      <c r="I245" s="269"/>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7"/>
        <v>1</v>
      </c>
      <c r="AI245" s="64">
        <v>44958</v>
      </c>
      <c r="AJ245" s="64">
        <v>45015</v>
      </c>
      <c r="AK245" s="43" t="s">
        <v>560</v>
      </c>
      <c r="AL245" s="43" t="s">
        <v>157</v>
      </c>
      <c r="AM245" s="43" t="s">
        <v>158</v>
      </c>
      <c r="AN245" s="43" t="s">
        <v>159</v>
      </c>
      <c r="AO245" s="43" t="s">
        <v>57</v>
      </c>
    </row>
    <row r="246" spans="1:41" s="28" customFormat="1" ht="75" hidden="1" customHeight="1">
      <c r="A246" s="43" t="s">
        <v>40</v>
      </c>
      <c r="B246" s="60" t="s">
        <v>41</v>
      </c>
      <c r="C246" s="76" t="s">
        <v>70</v>
      </c>
      <c r="D246" s="76" t="s">
        <v>70</v>
      </c>
      <c r="E246" s="76" t="s">
        <v>70</v>
      </c>
      <c r="F246" s="44" t="s">
        <v>641</v>
      </c>
      <c r="G246" s="43" t="s">
        <v>621</v>
      </c>
      <c r="H246" s="31">
        <v>0.1</v>
      </c>
      <c r="I246" s="269"/>
      <c r="J246" s="43"/>
      <c r="K246" s="43"/>
      <c r="L246" s="43"/>
      <c r="M246" s="43"/>
      <c r="N246" s="57">
        <v>0.25</v>
      </c>
      <c r="O246" s="43"/>
      <c r="P246" s="43"/>
      <c r="Q246" s="43"/>
      <c r="R246" s="43"/>
      <c r="S246" s="43"/>
      <c r="T246" s="57">
        <v>0.25</v>
      </c>
      <c r="U246" s="43"/>
      <c r="V246" s="43"/>
      <c r="W246" s="43"/>
      <c r="X246" s="43"/>
      <c r="Y246" s="43"/>
      <c r="Z246" s="57">
        <v>0.25</v>
      </c>
      <c r="AA246" s="43"/>
      <c r="AB246" s="43"/>
      <c r="AC246" s="43"/>
      <c r="AD246" s="43"/>
      <c r="AE246" s="43"/>
      <c r="AF246" s="57">
        <v>0.25</v>
      </c>
      <c r="AG246" s="43"/>
      <c r="AH246" s="31">
        <f t="shared" si="17"/>
        <v>1</v>
      </c>
      <c r="AI246" s="64">
        <v>44986</v>
      </c>
      <c r="AJ246" s="64">
        <v>45291</v>
      </c>
      <c r="AK246" s="43" t="s">
        <v>102</v>
      </c>
      <c r="AL246" s="43" t="s">
        <v>703</v>
      </c>
      <c r="AM246" s="43" t="s">
        <v>549</v>
      </c>
      <c r="AN246" s="25" t="s">
        <v>47</v>
      </c>
      <c r="AO246" s="25" t="s">
        <v>57</v>
      </c>
    </row>
    <row r="247" spans="1:41" s="28" customFormat="1" ht="61.5" hidden="1">
      <c r="A247" s="43" t="s">
        <v>40</v>
      </c>
      <c r="B247" s="60" t="s">
        <v>41</v>
      </c>
      <c r="C247" s="76" t="s">
        <v>70</v>
      </c>
      <c r="D247" s="76" t="s">
        <v>70</v>
      </c>
      <c r="E247" s="76" t="s">
        <v>70</v>
      </c>
      <c r="F247" s="44" t="s">
        <v>678</v>
      </c>
      <c r="G247" s="43" t="s">
        <v>679</v>
      </c>
      <c r="H247" s="31">
        <v>0.05</v>
      </c>
      <c r="I247" s="26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7"/>
        <v>1</v>
      </c>
      <c r="AI247" s="64">
        <v>44986</v>
      </c>
      <c r="AJ247" s="64">
        <v>45291</v>
      </c>
      <c r="AK247" s="43" t="s">
        <v>728</v>
      </c>
      <c r="AL247" s="43" t="s">
        <v>157</v>
      </c>
      <c r="AM247" s="43" t="s">
        <v>158</v>
      </c>
      <c r="AN247" s="43" t="s">
        <v>159</v>
      </c>
      <c r="AO247" s="43" t="s">
        <v>57</v>
      </c>
    </row>
    <row r="248" spans="1:41" s="1" customFormat="1" ht="90" hidden="1">
      <c r="A248" s="43" t="s">
        <v>40</v>
      </c>
      <c r="B248" s="60" t="s">
        <v>41</v>
      </c>
      <c r="C248" s="76" t="s">
        <v>70</v>
      </c>
      <c r="D248" s="76" t="s">
        <v>70</v>
      </c>
      <c r="E248" s="76" t="s">
        <v>70</v>
      </c>
      <c r="F248" s="44" t="s">
        <v>645</v>
      </c>
      <c r="G248" s="43" t="s">
        <v>570</v>
      </c>
      <c r="H248" s="31">
        <v>0.05</v>
      </c>
      <c r="I248" s="269"/>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7"/>
        <v>1</v>
      </c>
      <c r="AI248" s="64">
        <v>44986</v>
      </c>
      <c r="AJ248" s="64">
        <v>45291</v>
      </c>
      <c r="AK248" s="44" t="s">
        <v>571</v>
      </c>
      <c r="AL248" s="44" t="s">
        <v>55</v>
      </c>
      <c r="AM248" s="25" t="s">
        <v>525</v>
      </c>
      <c r="AN248" s="25" t="s">
        <v>57</v>
      </c>
      <c r="AO248" s="25" t="s">
        <v>57</v>
      </c>
    </row>
    <row r="249" spans="1:41" s="1" customFormat="1" ht="91.5" hidden="1">
      <c r="A249" s="43" t="s">
        <v>40</v>
      </c>
      <c r="B249" s="60" t="s">
        <v>41</v>
      </c>
      <c r="C249" s="76" t="s">
        <v>70</v>
      </c>
      <c r="D249" s="76" t="s">
        <v>70</v>
      </c>
      <c r="E249" s="76" t="s">
        <v>70</v>
      </c>
      <c r="F249" s="44" t="s">
        <v>644</v>
      </c>
      <c r="G249" s="43" t="s">
        <v>568</v>
      </c>
      <c r="H249" s="31">
        <v>0.05</v>
      </c>
      <c r="I249" s="243">
        <f>+H249+H250+H251+H252+H253+H254+H255+H256+H257+H258+H259+H260+H261+H262+H263+H264+H265+H266</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7"/>
        <v>1</v>
      </c>
      <c r="AI249" s="64">
        <v>44958</v>
      </c>
      <c r="AJ249" s="62">
        <v>45077</v>
      </c>
      <c r="AK249" s="44" t="s">
        <v>569</v>
      </c>
      <c r="AL249" s="44" t="s">
        <v>45</v>
      </c>
      <c r="AM249" s="43" t="s">
        <v>549</v>
      </c>
      <c r="AN249" s="25" t="s">
        <v>47</v>
      </c>
      <c r="AO249" s="25" t="s">
        <v>57</v>
      </c>
    </row>
    <row r="250" spans="1:41" s="28" customFormat="1" ht="105" hidden="1" customHeight="1">
      <c r="A250" s="43" t="s">
        <v>40</v>
      </c>
      <c r="B250" s="60" t="s">
        <v>41</v>
      </c>
      <c r="C250" s="76" t="s">
        <v>70</v>
      </c>
      <c r="D250" s="76" t="s">
        <v>70</v>
      </c>
      <c r="E250" s="76" t="s">
        <v>70</v>
      </c>
      <c r="F250" s="44" t="s">
        <v>644</v>
      </c>
      <c r="G250" s="43" t="s">
        <v>585</v>
      </c>
      <c r="H250" s="31">
        <v>0.05</v>
      </c>
      <c r="I250" s="244"/>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7"/>
        <v>1</v>
      </c>
      <c r="AI250" s="64">
        <v>44986</v>
      </c>
      <c r="AJ250" s="64">
        <v>45077</v>
      </c>
      <c r="AK250" s="43" t="s">
        <v>586</v>
      </c>
      <c r="AL250" s="43" t="s">
        <v>703</v>
      </c>
      <c r="AM250" s="43" t="s">
        <v>549</v>
      </c>
      <c r="AN250" s="25" t="s">
        <v>47</v>
      </c>
      <c r="AO250" s="25" t="s">
        <v>57</v>
      </c>
    </row>
    <row r="251" spans="1:41" s="28" customFormat="1" ht="93.6" hidden="1" customHeight="1">
      <c r="A251" s="43" t="s">
        <v>40</v>
      </c>
      <c r="B251" s="60" t="s">
        <v>41</v>
      </c>
      <c r="C251" s="76" t="s">
        <v>70</v>
      </c>
      <c r="D251" s="76" t="s">
        <v>70</v>
      </c>
      <c r="E251" s="76" t="s">
        <v>70</v>
      </c>
      <c r="F251" s="44" t="s">
        <v>639</v>
      </c>
      <c r="G251" s="43" t="s">
        <v>587</v>
      </c>
      <c r="H251" s="31">
        <v>0.05</v>
      </c>
      <c r="I251" s="244"/>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7"/>
        <v>1</v>
      </c>
      <c r="AI251" s="64">
        <v>44927</v>
      </c>
      <c r="AJ251" s="64">
        <v>45199</v>
      </c>
      <c r="AK251" s="43" t="s">
        <v>588</v>
      </c>
      <c r="AL251" s="43" t="s">
        <v>703</v>
      </c>
      <c r="AM251" s="43" t="s">
        <v>549</v>
      </c>
      <c r="AN251" s="25" t="s">
        <v>47</v>
      </c>
      <c r="AO251" s="25" t="s">
        <v>57</v>
      </c>
    </row>
    <row r="252" spans="1:41" s="28" customFormat="1" ht="110.1" hidden="1" customHeight="1">
      <c r="A252" s="43" t="s">
        <v>40</v>
      </c>
      <c r="B252" s="60" t="s">
        <v>41</v>
      </c>
      <c r="C252" s="76" t="s">
        <v>70</v>
      </c>
      <c r="D252" s="76" t="s">
        <v>70</v>
      </c>
      <c r="E252" s="76" t="s">
        <v>70</v>
      </c>
      <c r="F252" s="44" t="s">
        <v>639</v>
      </c>
      <c r="G252" s="43" t="s">
        <v>548</v>
      </c>
      <c r="H252" s="31">
        <v>0.05</v>
      </c>
      <c r="I252" s="244"/>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7"/>
        <v>1</v>
      </c>
      <c r="AI252" s="64">
        <v>45078</v>
      </c>
      <c r="AJ252" s="64">
        <v>45107</v>
      </c>
      <c r="AK252" s="43" t="s">
        <v>102</v>
      </c>
      <c r="AL252" s="43" t="s">
        <v>703</v>
      </c>
      <c r="AM252" s="43" t="s">
        <v>549</v>
      </c>
      <c r="AN252" s="25" t="s">
        <v>47</v>
      </c>
      <c r="AO252" s="25" t="s">
        <v>57</v>
      </c>
    </row>
    <row r="253" spans="1:41" s="28" customFormat="1" ht="76.5" hidden="1">
      <c r="A253" s="43" t="s">
        <v>40</v>
      </c>
      <c r="B253" s="60" t="s">
        <v>41</v>
      </c>
      <c r="C253" s="76" t="s">
        <v>70</v>
      </c>
      <c r="D253" s="76" t="s">
        <v>70</v>
      </c>
      <c r="E253" s="76" t="s">
        <v>70</v>
      </c>
      <c r="F253" s="44" t="s">
        <v>639</v>
      </c>
      <c r="G253" s="43" t="s">
        <v>550</v>
      </c>
      <c r="H253" s="31">
        <v>0.05</v>
      </c>
      <c r="I253" s="244"/>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7"/>
        <v>1</v>
      </c>
      <c r="AI253" s="64">
        <v>45017</v>
      </c>
      <c r="AJ253" s="64">
        <v>45199</v>
      </c>
      <c r="AK253" s="43" t="s">
        <v>551</v>
      </c>
      <c r="AL253" s="43" t="s">
        <v>703</v>
      </c>
      <c r="AM253" s="43" t="s">
        <v>549</v>
      </c>
      <c r="AN253" s="25" t="s">
        <v>47</v>
      </c>
      <c r="AO253" s="25" t="s">
        <v>57</v>
      </c>
    </row>
    <row r="254" spans="1:41" s="28" customFormat="1" ht="76.5" hidden="1">
      <c r="A254" s="43" t="s">
        <v>40</v>
      </c>
      <c r="B254" s="60" t="s">
        <v>41</v>
      </c>
      <c r="C254" s="76" t="s">
        <v>70</v>
      </c>
      <c r="D254" s="76" t="s">
        <v>70</v>
      </c>
      <c r="E254" s="76" t="s">
        <v>70</v>
      </c>
      <c r="F254" s="44" t="s">
        <v>639</v>
      </c>
      <c r="G254" s="43" t="s">
        <v>552</v>
      </c>
      <c r="H254" s="31">
        <v>0.05</v>
      </c>
      <c r="I254" s="244"/>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7"/>
        <v>1</v>
      </c>
      <c r="AI254" s="64">
        <v>44986</v>
      </c>
      <c r="AJ254" s="64">
        <v>45291</v>
      </c>
      <c r="AK254" s="43" t="s">
        <v>553</v>
      </c>
      <c r="AL254" s="43" t="s">
        <v>703</v>
      </c>
      <c r="AM254" s="43" t="s">
        <v>549</v>
      </c>
      <c r="AN254" s="25" t="s">
        <v>47</v>
      </c>
      <c r="AO254" s="25" t="s">
        <v>57</v>
      </c>
    </row>
    <row r="255" spans="1:41" s="28" customFormat="1" ht="88.5" hidden="1" customHeight="1">
      <c r="A255" s="43" t="s">
        <v>40</v>
      </c>
      <c r="B255" s="60" t="s">
        <v>41</v>
      </c>
      <c r="C255" s="50" t="s">
        <v>70</v>
      </c>
      <c r="D255" s="50" t="s">
        <v>70</v>
      </c>
      <c r="E255" s="50" t="s">
        <v>70</v>
      </c>
      <c r="F255" s="44" t="s">
        <v>639</v>
      </c>
      <c r="G255" s="43" t="s">
        <v>622</v>
      </c>
      <c r="H255" s="31">
        <v>0.1</v>
      </c>
      <c r="I255" s="244"/>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7"/>
        <v>1</v>
      </c>
      <c r="AI255" s="49">
        <v>45047</v>
      </c>
      <c r="AJ255" s="49">
        <v>45199</v>
      </c>
      <c r="AK255" s="43" t="s">
        <v>623</v>
      </c>
      <c r="AL255" s="43" t="s">
        <v>703</v>
      </c>
      <c r="AM255" s="43" t="s">
        <v>549</v>
      </c>
      <c r="AN255" s="25" t="s">
        <v>47</v>
      </c>
      <c r="AO255" s="25" t="s">
        <v>57</v>
      </c>
    </row>
    <row r="256" spans="1:41" s="1" customFormat="1" ht="76.5" hidden="1">
      <c r="A256" s="43" t="s">
        <v>40</v>
      </c>
      <c r="B256" s="60" t="s">
        <v>41</v>
      </c>
      <c r="C256" s="47" t="s">
        <v>70</v>
      </c>
      <c r="D256" s="47" t="s">
        <v>70</v>
      </c>
      <c r="E256" s="47" t="s">
        <v>70</v>
      </c>
      <c r="F256" s="44" t="s">
        <v>639</v>
      </c>
      <c r="G256" s="47" t="s">
        <v>632</v>
      </c>
      <c r="H256" s="31">
        <v>0.1</v>
      </c>
      <c r="I256" s="244"/>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row>
    <row r="257" spans="1:116" s="28" customFormat="1" ht="103.5" hidden="1" customHeight="1">
      <c r="A257" s="43" t="s">
        <v>40</v>
      </c>
      <c r="B257" s="60" t="s">
        <v>41</v>
      </c>
      <c r="C257" s="76" t="s">
        <v>70</v>
      </c>
      <c r="D257" s="76" t="s">
        <v>70</v>
      </c>
      <c r="E257" s="76" t="s">
        <v>70</v>
      </c>
      <c r="F257" s="44" t="s">
        <v>650</v>
      </c>
      <c r="G257" s="43" t="s">
        <v>591</v>
      </c>
      <c r="H257" s="33">
        <v>0.04</v>
      </c>
      <c r="I257" s="244"/>
      <c r="J257" s="60"/>
      <c r="K257" s="60"/>
      <c r="L257" s="60"/>
      <c r="M257" s="60"/>
      <c r="N257" s="63">
        <v>0.1</v>
      </c>
      <c r="O257" s="60"/>
      <c r="P257" s="63">
        <v>0.2</v>
      </c>
      <c r="Q257" s="60"/>
      <c r="R257" s="63">
        <v>0.2</v>
      </c>
      <c r="S257" s="60"/>
      <c r="T257" s="63">
        <v>0.2</v>
      </c>
      <c r="U257" s="60"/>
      <c r="V257" s="63">
        <v>0.1</v>
      </c>
      <c r="W257" s="60"/>
      <c r="X257" s="63">
        <v>0.2</v>
      </c>
      <c r="Y257" s="60"/>
      <c r="Z257" s="60"/>
      <c r="AA257" s="60"/>
      <c r="AB257" s="60"/>
      <c r="AC257" s="60"/>
      <c r="AD257" s="60"/>
      <c r="AE257" s="60"/>
      <c r="AF257" s="60"/>
      <c r="AG257" s="60"/>
      <c r="AH257" s="31">
        <f t="shared" ref="AH257:AH264" si="18">+J257+L257+N257+P257+R257+T257+V257+X257+Z257+AB257+AD257+AF257</f>
        <v>1</v>
      </c>
      <c r="AI257" s="64">
        <v>44986</v>
      </c>
      <c r="AJ257" s="64">
        <v>45169</v>
      </c>
      <c r="AK257" s="44" t="s">
        <v>592</v>
      </c>
      <c r="AL257" s="43" t="s">
        <v>703</v>
      </c>
      <c r="AM257" s="43" t="s">
        <v>549</v>
      </c>
      <c r="AN257" s="25" t="s">
        <v>47</v>
      </c>
      <c r="AO257" s="25" t="s">
        <v>57</v>
      </c>
    </row>
    <row r="258" spans="1:116" s="1" customFormat="1" ht="88.5" hidden="1" customHeight="1">
      <c r="A258" s="43" t="s">
        <v>40</v>
      </c>
      <c r="B258" s="60" t="s">
        <v>41</v>
      </c>
      <c r="C258" s="76" t="s">
        <v>70</v>
      </c>
      <c r="D258" s="76" t="s">
        <v>70</v>
      </c>
      <c r="E258" s="76" t="s">
        <v>70</v>
      </c>
      <c r="F258" s="44" t="s">
        <v>650</v>
      </c>
      <c r="G258" s="43" t="s">
        <v>668</v>
      </c>
      <c r="H258" s="33">
        <v>0.04</v>
      </c>
      <c r="I258" s="244"/>
      <c r="J258" s="31"/>
      <c r="K258" s="31"/>
      <c r="L258" s="31">
        <v>0.25</v>
      </c>
      <c r="M258" s="31"/>
      <c r="N258" s="31"/>
      <c r="O258" s="31"/>
      <c r="P258" s="31"/>
      <c r="Q258" s="31"/>
      <c r="R258" s="31">
        <v>0.25</v>
      </c>
      <c r="S258" s="31"/>
      <c r="T258" s="31"/>
      <c r="U258" s="31"/>
      <c r="V258" s="31"/>
      <c r="W258" s="31"/>
      <c r="X258" s="31">
        <v>0.25</v>
      </c>
      <c r="Y258" s="31"/>
      <c r="Z258" s="31"/>
      <c r="AA258" s="31"/>
      <c r="AB258" s="31"/>
      <c r="AC258" s="31"/>
      <c r="AD258" s="31">
        <v>0.25</v>
      </c>
      <c r="AE258" s="31"/>
      <c r="AF258" s="31"/>
      <c r="AG258" s="31"/>
      <c r="AH258" s="31">
        <f t="shared" si="18"/>
        <v>1</v>
      </c>
      <c r="AI258" s="64">
        <v>44958</v>
      </c>
      <c r="AJ258" s="62">
        <v>45260</v>
      </c>
      <c r="AK258" s="44" t="s">
        <v>575</v>
      </c>
      <c r="AL258" s="44" t="s">
        <v>45</v>
      </c>
      <c r="AM258" s="43" t="s">
        <v>549</v>
      </c>
      <c r="AN258" s="25" t="s">
        <v>47</v>
      </c>
      <c r="AO258" s="25" t="s">
        <v>57</v>
      </c>
    </row>
    <row r="259" spans="1:116" s="1" customFormat="1" ht="98.25" hidden="1" customHeight="1">
      <c r="A259" s="43" t="s">
        <v>40</v>
      </c>
      <c r="B259" s="60" t="s">
        <v>41</v>
      </c>
      <c r="C259" s="76" t="s">
        <v>70</v>
      </c>
      <c r="D259" s="76" t="s">
        <v>70</v>
      </c>
      <c r="E259" s="76" t="s">
        <v>70</v>
      </c>
      <c r="F259" s="44" t="s">
        <v>650</v>
      </c>
      <c r="G259" s="43" t="s">
        <v>595</v>
      </c>
      <c r="H259" s="33">
        <v>0.04</v>
      </c>
      <c r="I259" s="244"/>
      <c r="J259" s="31"/>
      <c r="K259" s="31"/>
      <c r="L259" s="31"/>
      <c r="M259" s="31"/>
      <c r="N259" s="31">
        <v>0.33333000000000002</v>
      </c>
      <c r="O259" s="31"/>
      <c r="P259" s="31"/>
      <c r="Q259" s="31"/>
      <c r="R259" s="31"/>
      <c r="S259" s="31"/>
      <c r="T259" s="31"/>
      <c r="U259" s="31"/>
      <c r="V259" s="31">
        <v>0.33333000000000002</v>
      </c>
      <c r="W259" s="31"/>
      <c r="X259" s="31"/>
      <c r="Y259" s="31"/>
      <c r="Z259" s="31"/>
      <c r="AA259" s="31"/>
      <c r="AB259" s="31"/>
      <c r="AC259" s="31"/>
      <c r="AD259" s="31">
        <v>0.33333000000000002</v>
      </c>
      <c r="AE259" s="31"/>
      <c r="AF259" s="31"/>
      <c r="AG259" s="31"/>
      <c r="AH259" s="31">
        <f t="shared" si="18"/>
        <v>0.99999000000000005</v>
      </c>
      <c r="AI259" s="64">
        <v>44986</v>
      </c>
      <c r="AJ259" s="62">
        <v>45260</v>
      </c>
      <c r="AK259" s="44" t="s">
        <v>575</v>
      </c>
      <c r="AL259" s="44" t="s">
        <v>55</v>
      </c>
      <c r="AM259" s="25" t="s">
        <v>745</v>
      </c>
      <c r="AN259" s="25" t="s">
        <v>56</v>
      </c>
      <c r="AO259" s="25" t="s">
        <v>57</v>
      </c>
    </row>
    <row r="260" spans="1:116" s="28" customFormat="1" ht="94.5" hidden="1" customHeight="1">
      <c r="A260" s="43" t="s">
        <v>40</v>
      </c>
      <c r="B260" s="60" t="s">
        <v>41</v>
      </c>
      <c r="C260" s="76" t="s">
        <v>70</v>
      </c>
      <c r="D260" s="76" t="s">
        <v>70</v>
      </c>
      <c r="E260" s="76" t="s">
        <v>70</v>
      </c>
      <c r="F260" s="44" t="s">
        <v>640</v>
      </c>
      <c r="G260" s="43" t="s">
        <v>554</v>
      </c>
      <c r="H260" s="31">
        <v>0.05</v>
      </c>
      <c r="I260" s="244"/>
      <c r="J260" s="60"/>
      <c r="K260" s="60"/>
      <c r="L260" s="60"/>
      <c r="M260" s="60"/>
      <c r="N260" s="60"/>
      <c r="O260" s="60"/>
      <c r="P260" s="63"/>
      <c r="Q260" s="60"/>
      <c r="R260" s="63">
        <v>0.5</v>
      </c>
      <c r="S260" s="60"/>
      <c r="T260" s="60"/>
      <c r="U260" s="60"/>
      <c r="V260" s="60"/>
      <c r="W260" s="60"/>
      <c r="X260" s="60"/>
      <c r="Y260" s="60"/>
      <c r="Z260" s="60"/>
      <c r="AA260" s="60"/>
      <c r="AB260" s="63">
        <v>0.5</v>
      </c>
      <c r="AC260" s="60"/>
      <c r="AD260" s="60"/>
      <c r="AE260" s="60"/>
      <c r="AF260" s="60"/>
      <c r="AG260" s="60"/>
      <c r="AH260" s="31">
        <f t="shared" si="18"/>
        <v>1</v>
      </c>
      <c r="AI260" s="64">
        <v>45047</v>
      </c>
      <c r="AJ260" s="64">
        <v>45230</v>
      </c>
      <c r="AK260" s="43" t="s">
        <v>551</v>
      </c>
      <c r="AL260" s="43" t="s">
        <v>703</v>
      </c>
      <c r="AM260" s="43" t="s">
        <v>549</v>
      </c>
      <c r="AN260" s="25" t="s">
        <v>47</v>
      </c>
      <c r="AO260" s="25" t="s">
        <v>57</v>
      </c>
    </row>
    <row r="261" spans="1:116" s="28" customFormat="1" ht="91.5" hidden="1" customHeight="1">
      <c r="A261" s="43" t="s">
        <v>40</v>
      </c>
      <c r="B261" s="60" t="s">
        <v>41</v>
      </c>
      <c r="C261" s="76" t="s">
        <v>70</v>
      </c>
      <c r="D261" s="76" t="s">
        <v>70</v>
      </c>
      <c r="E261" s="76" t="s">
        <v>70</v>
      </c>
      <c r="F261" s="44" t="s">
        <v>640</v>
      </c>
      <c r="G261" s="43" t="s">
        <v>555</v>
      </c>
      <c r="H261" s="31">
        <v>0.05</v>
      </c>
      <c r="I261" s="244"/>
      <c r="J261" s="60"/>
      <c r="K261" s="60"/>
      <c r="L261" s="63">
        <v>0.5</v>
      </c>
      <c r="M261" s="60"/>
      <c r="N261" s="63">
        <v>0.5</v>
      </c>
      <c r="O261" s="60"/>
      <c r="P261" s="60"/>
      <c r="Q261" s="60"/>
      <c r="R261" s="60"/>
      <c r="S261" s="60"/>
      <c r="T261" s="60"/>
      <c r="U261" s="60"/>
      <c r="V261" s="60"/>
      <c r="W261" s="60"/>
      <c r="X261" s="60"/>
      <c r="Y261" s="60"/>
      <c r="Z261" s="60"/>
      <c r="AA261" s="60"/>
      <c r="AB261" s="60"/>
      <c r="AC261" s="60"/>
      <c r="AD261" s="60"/>
      <c r="AE261" s="60"/>
      <c r="AF261" s="60"/>
      <c r="AG261" s="60"/>
      <c r="AH261" s="31">
        <f t="shared" si="18"/>
        <v>1</v>
      </c>
      <c r="AI261" s="64">
        <v>44958</v>
      </c>
      <c r="AJ261" s="64">
        <v>45016</v>
      </c>
      <c r="AK261" s="43" t="s">
        <v>556</v>
      </c>
      <c r="AL261" s="43" t="s">
        <v>703</v>
      </c>
      <c r="AM261" s="43" t="s">
        <v>549</v>
      </c>
      <c r="AN261" s="25" t="s">
        <v>47</v>
      </c>
      <c r="AO261" s="25" t="s">
        <v>57</v>
      </c>
    </row>
    <row r="262" spans="1:116" s="28" customFormat="1" ht="108" hidden="1" customHeight="1">
      <c r="A262" s="43" t="s">
        <v>40</v>
      </c>
      <c r="B262" s="60" t="s">
        <v>41</v>
      </c>
      <c r="C262" s="76" t="s">
        <v>70</v>
      </c>
      <c r="D262" s="76" t="s">
        <v>70</v>
      </c>
      <c r="E262" s="76" t="s">
        <v>70</v>
      </c>
      <c r="F262" s="44" t="s">
        <v>640</v>
      </c>
      <c r="G262" s="43" t="s">
        <v>557</v>
      </c>
      <c r="H262" s="31">
        <v>0.05</v>
      </c>
      <c r="I262" s="244"/>
      <c r="J262" s="60"/>
      <c r="K262" s="60"/>
      <c r="L262" s="60"/>
      <c r="M262" s="60"/>
      <c r="N262" s="60"/>
      <c r="O262" s="60"/>
      <c r="P262" s="63">
        <v>0.1</v>
      </c>
      <c r="Q262" s="60"/>
      <c r="R262" s="63">
        <v>0.1</v>
      </c>
      <c r="S262" s="60"/>
      <c r="T262" s="63">
        <v>0.1</v>
      </c>
      <c r="U262" s="60"/>
      <c r="V262" s="63">
        <v>0.1</v>
      </c>
      <c r="W262" s="60"/>
      <c r="X262" s="63">
        <v>0.1</v>
      </c>
      <c r="Y262" s="60"/>
      <c r="Z262" s="63">
        <v>0.1</v>
      </c>
      <c r="AA262" s="60"/>
      <c r="AB262" s="63">
        <v>0.15</v>
      </c>
      <c r="AC262" s="60"/>
      <c r="AD262" s="63">
        <v>0.1</v>
      </c>
      <c r="AE262" s="60"/>
      <c r="AF262" s="63">
        <v>0.15</v>
      </c>
      <c r="AG262" s="60"/>
      <c r="AH262" s="31">
        <f t="shared" si="18"/>
        <v>1</v>
      </c>
      <c r="AI262" s="64">
        <v>45017</v>
      </c>
      <c r="AJ262" s="64">
        <v>45291</v>
      </c>
      <c r="AK262" s="43" t="s">
        <v>558</v>
      </c>
      <c r="AL262" s="43" t="s">
        <v>703</v>
      </c>
      <c r="AM262" s="43" t="s">
        <v>535</v>
      </c>
      <c r="AN262" s="25" t="s">
        <v>536</v>
      </c>
      <c r="AO262" s="25" t="s">
        <v>57</v>
      </c>
    </row>
    <row r="263" spans="1:116" ht="96.75" hidden="1" customHeight="1">
      <c r="A263" s="43" t="s">
        <v>40</v>
      </c>
      <c r="B263" s="60" t="s">
        <v>41</v>
      </c>
      <c r="C263" s="76" t="s">
        <v>70</v>
      </c>
      <c r="D263" s="76" t="s">
        <v>70</v>
      </c>
      <c r="E263" s="76" t="s">
        <v>70</v>
      </c>
      <c r="F263" s="44" t="s">
        <v>647</v>
      </c>
      <c r="G263" s="43" t="s">
        <v>669</v>
      </c>
      <c r="H263" s="31">
        <v>0.03</v>
      </c>
      <c r="I263" s="244"/>
      <c r="J263" s="31"/>
      <c r="K263" s="31"/>
      <c r="L263" s="31"/>
      <c r="M263" s="31"/>
      <c r="N263" s="31"/>
      <c r="O263" s="31"/>
      <c r="P263" s="31">
        <v>0.33329999999999999</v>
      </c>
      <c r="Q263" s="31"/>
      <c r="R263" s="31"/>
      <c r="S263" s="31"/>
      <c r="T263" s="31"/>
      <c r="U263" s="31"/>
      <c r="V263" s="31">
        <v>0.33329999999999999</v>
      </c>
      <c r="W263" s="31"/>
      <c r="X263" s="31"/>
      <c r="Y263" s="31"/>
      <c r="Z263" s="31"/>
      <c r="AA263" s="31"/>
      <c r="AB263" s="31"/>
      <c r="AC263" s="31"/>
      <c r="AD263" s="31">
        <v>0.33329999999999999</v>
      </c>
      <c r="AE263" s="31"/>
      <c r="AF263" s="31"/>
      <c r="AG263" s="31"/>
      <c r="AH263" s="31">
        <f t="shared" si="18"/>
        <v>0.99990000000000001</v>
      </c>
      <c r="AI263" s="64">
        <v>45017</v>
      </c>
      <c r="AJ263" s="62">
        <v>45260</v>
      </c>
      <c r="AK263" s="44" t="s">
        <v>580</v>
      </c>
      <c r="AL263" s="44" t="s">
        <v>45</v>
      </c>
      <c r="AM263" s="43" t="s">
        <v>549</v>
      </c>
      <c r="AN263" s="25" t="s">
        <v>47</v>
      </c>
      <c r="AO263" s="25" t="s">
        <v>57</v>
      </c>
    </row>
    <row r="264" spans="1:116" ht="102.75" hidden="1" customHeight="1">
      <c r="A264" s="43" t="s">
        <v>40</v>
      </c>
      <c r="B264" s="60" t="s">
        <v>41</v>
      </c>
      <c r="C264" s="76" t="s">
        <v>70</v>
      </c>
      <c r="D264" s="76" t="s">
        <v>70</v>
      </c>
      <c r="E264" s="76" t="s">
        <v>70</v>
      </c>
      <c r="F264" s="44" t="s">
        <v>647</v>
      </c>
      <c r="G264" s="43" t="s">
        <v>581</v>
      </c>
      <c r="H264" s="31">
        <v>0.05</v>
      </c>
      <c r="I264" s="244"/>
      <c r="J264" s="31"/>
      <c r="K264" s="31"/>
      <c r="L264" s="31"/>
      <c r="M264" s="31"/>
      <c r="N264" s="31">
        <v>0.25</v>
      </c>
      <c r="O264" s="31"/>
      <c r="P264" s="31"/>
      <c r="Q264" s="31"/>
      <c r="R264" s="31"/>
      <c r="S264" s="31"/>
      <c r="T264" s="31">
        <v>0.25</v>
      </c>
      <c r="U264" s="31"/>
      <c r="V264" s="31"/>
      <c r="W264" s="31"/>
      <c r="X264" s="31"/>
      <c r="Y264" s="31"/>
      <c r="Z264" s="31">
        <v>0.25</v>
      </c>
      <c r="AA264" s="31"/>
      <c r="AB264" s="31"/>
      <c r="AC264" s="31"/>
      <c r="AD264" s="31"/>
      <c r="AE264" s="31"/>
      <c r="AF264" s="31">
        <v>0.25</v>
      </c>
      <c r="AG264" s="31"/>
      <c r="AH264" s="31">
        <f t="shared" si="18"/>
        <v>1</v>
      </c>
      <c r="AI264" s="64">
        <v>44986</v>
      </c>
      <c r="AJ264" s="62">
        <v>45291</v>
      </c>
      <c r="AK264" s="44" t="s">
        <v>582</v>
      </c>
      <c r="AL264" s="44" t="s">
        <v>45</v>
      </c>
      <c r="AM264" s="43" t="s">
        <v>549</v>
      </c>
      <c r="AN264" s="25" t="s">
        <v>47</v>
      </c>
      <c r="AO264" s="25" t="s">
        <v>57</v>
      </c>
    </row>
    <row r="265" spans="1:116" s="28" customFormat="1" ht="101.25" hidden="1" customHeight="1">
      <c r="A265" s="43" t="s">
        <v>40</v>
      </c>
      <c r="B265" s="60" t="s">
        <v>41</v>
      </c>
      <c r="C265" s="76" t="s">
        <v>70</v>
      </c>
      <c r="D265" s="76" t="s">
        <v>70</v>
      </c>
      <c r="E265" s="76" t="s">
        <v>70</v>
      </c>
      <c r="F265" s="44" t="s">
        <v>647</v>
      </c>
      <c r="G265" s="43" t="s">
        <v>583</v>
      </c>
      <c r="H265" s="33">
        <v>0.05</v>
      </c>
      <c r="I265" s="244"/>
      <c r="J265" s="60"/>
      <c r="K265" s="60"/>
      <c r="L265" s="60"/>
      <c r="M265" s="60"/>
      <c r="N265" s="60"/>
      <c r="O265" s="60"/>
      <c r="P265" s="60"/>
      <c r="Q265" s="60"/>
      <c r="R265" s="60"/>
      <c r="S265" s="60"/>
      <c r="T265" s="63">
        <v>0.33</v>
      </c>
      <c r="U265" s="60"/>
      <c r="V265" s="63">
        <v>0.33</v>
      </c>
      <c r="W265" s="60"/>
      <c r="X265" s="63">
        <v>0.34</v>
      </c>
      <c r="Y265" s="60"/>
      <c r="Z265" s="60"/>
      <c r="AA265" s="60"/>
      <c r="AB265" s="60"/>
      <c r="AC265" s="60"/>
      <c r="AD265" s="60"/>
      <c r="AE265" s="60"/>
      <c r="AF265" s="60"/>
      <c r="AG265" s="60"/>
      <c r="AH265" s="31">
        <f>+J265+L265+N265+P265+R265+T265+V265+X265+Z265+AB265+AD265+AF265</f>
        <v>1</v>
      </c>
      <c r="AI265" s="64">
        <v>45078</v>
      </c>
      <c r="AJ265" s="64">
        <v>45169</v>
      </c>
      <c r="AK265" s="43" t="s">
        <v>584</v>
      </c>
      <c r="AL265" s="43" t="s">
        <v>703</v>
      </c>
      <c r="AM265" s="43" t="s">
        <v>549</v>
      </c>
      <c r="AN265" s="25" t="s">
        <v>47</v>
      </c>
      <c r="AO265" s="25" t="s">
        <v>57</v>
      </c>
    </row>
    <row r="266" spans="1:116" ht="115.5" hidden="1" customHeight="1">
      <c r="A266" s="43" t="s">
        <v>40</v>
      </c>
      <c r="B266" s="60" t="s">
        <v>203</v>
      </c>
      <c r="C266" s="76" t="s">
        <v>70</v>
      </c>
      <c r="D266" s="60" t="s">
        <v>70</v>
      </c>
      <c r="E266" s="60" t="s">
        <v>70</v>
      </c>
      <c r="F266" s="44" t="s">
        <v>760</v>
      </c>
      <c r="G266" s="43" t="s">
        <v>539</v>
      </c>
      <c r="H266" s="33">
        <v>0.1</v>
      </c>
      <c r="I266" s="245"/>
      <c r="J266" s="33"/>
      <c r="K266" s="33"/>
      <c r="L266" s="33"/>
      <c r="M266" s="33"/>
      <c r="N266" s="33"/>
      <c r="O266" s="33"/>
      <c r="P266" s="33">
        <v>0.5</v>
      </c>
      <c r="Q266" s="33"/>
      <c r="R266" s="33"/>
      <c r="S266" s="33"/>
      <c r="T266" s="33"/>
      <c r="U266" s="33"/>
      <c r="V266" s="33"/>
      <c r="W266" s="33"/>
      <c r="X266" s="33"/>
      <c r="Y266" s="33"/>
      <c r="Z266" s="33"/>
      <c r="AA266" s="33"/>
      <c r="AB266" s="33">
        <v>0.5</v>
      </c>
      <c r="AC266" s="33"/>
      <c r="AD266" s="33"/>
      <c r="AE266" s="33"/>
      <c r="AF266" s="33"/>
      <c r="AG266" s="33"/>
      <c r="AH266" s="33">
        <f t="shared" ref="AH266" si="19">J266+L266+N266+P266+R266+T266+V266+X266+Z266+AB266+AD266+AF266</f>
        <v>1</v>
      </c>
      <c r="AI266" s="64">
        <v>45017</v>
      </c>
      <c r="AJ266" s="64">
        <v>45230</v>
      </c>
      <c r="AK266" s="43" t="s">
        <v>540</v>
      </c>
      <c r="AL266" s="43" t="s">
        <v>541</v>
      </c>
      <c r="AM266" s="43" t="s">
        <v>199</v>
      </c>
      <c r="AN266" s="43" t="s">
        <v>200</v>
      </c>
      <c r="AO266" s="43" t="s">
        <v>200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93.75" hidden="1" customHeight="1">
      <c r="A267" s="43" t="s">
        <v>40</v>
      </c>
      <c r="B267" s="60" t="s">
        <v>41</v>
      </c>
      <c r="C267" s="76" t="s">
        <v>70</v>
      </c>
      <c r="D267" s="76" t="s">
        <v>70</v>
      </c>
      <c r="E267" s="76" t="s">
        <v>70</v>
      </c>
      <c r="F267" s="45" t="s">
        <v>648</v>
      </c>
      <c r="G267" s="43" t="s">
        <v>680</v>
      </c>
      <c r="H267" s="33">
        <v>0.5</v>
      </c>
      <c r="I267" s="261">
        <f>+H267+H268</f>
        <v>1</v>
      </c>
      <c r="J267" s="31">
        <v>1</v>
      </c>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f t="shared" ref="AH267" si="20">+J267+L267+N267+P267+R267+T267+V267+X267+Z267+AB267+AD267+AF267</f>
        <v>1</v>
      </c>
      <c r="AI267" s="64">
        <v>44928</v>
      </c>
      <c r="AJ267" s="62">
        <v>44957</v>
      </c>
      <c r="AK267" s="44" t="s">
        <v>729</v>
      </c>
      <c r="AL267" s="44" t="s">
        <v>429</v>
      </c>
      <c r="AM267" s="44" t="s">
        <v>525</v>
      </c>
      <c r="AN267" s="25" t="s">
        <v>430</v>
      </c>
      <c r="AO267" s="25" t="s">
        <v>57</v>
      </c>
    </row>
    <row r="268" spans="1:116" ht="90.75" hidden="1" customHeight="1">
      <c r="A268" s="43" t="s">
        <v>40</v>
      </c>
      <c r="B268" s="60" t="s">
        <v>41</v>
      </c>
      <c r="C268" s="76" t="s">
        <v>70</v>
      </c>
      <c r="D268" s="76" t="s">
        <v>70</v>
      </c>
      <c r="E268" s="76" t="s">
        <v>70</v>
      </c>
      <c r="F268" s="45" t="s">
        <v>676</v>
      </c>
      <c r="G268" s="43" t="s">
        <v>677</v>
      </c>
      <c r="H268" s="33">
        <v>0.5</v>
      </c>
      <c r="I268" s="262"/>
      <c r="J268" s="31"/>
      <c r="K268" s="31"/>
      <c r="L268" s="31"/>
      <c r="M268" s="31"/>
      <c r="N268" s="31"/>
      <c r="O268" s="31"/>
      <c r="P268" s="31"/>
      <c r="Q268" s="31"/>
      <c r="R268" s="31"/>
      <c r="S268" s="31"/>
      <c r="T268" s="31"/>
      <c r="U268" s="31"/>
      <c r="V268" s="31"/>
      <c r="W268" s="31"/>
      <c r="X268" s="31">
        <v>0.5</v>
      </c>
      <c r="Y268" s="31"/>
      <c r="Z268" s="31">
        <v>0.5</v>
      </c>
      <c r="AA268" s="31"/>
      <c r="AB268" s="31"/>
      <c r="AC268" s="31"/>
      <c r="AD268" s="31"/>
      <c r="AE268" s="31"/>
      <c r="AF268" s="31"/>
      <c r="AG268" s="31"/>
      <c r="AH268" s="31">
        <f>+J268+L268+N268+P268+R268+T268+V268+X268+Z268+AB268+AD268+AF268</f>
        <v>1</v>
      </c>
      <c r="AI268" s="64">
        <v>45139</v>
      </c>
      <c r="AJ268" s="62">
        <v>45199</v>
      </c>
      <c r="AK268" s="44" t="s">
        <v>730</v>
      </c>
      <c r="AL268" s="44" t="s">
        <v>55</v>
      </c>
      <c r="AM268" s="44" t="s">
        <v>549</v>
      </c>
      <c r="AN268" s="25" t="s">
        <v>47</v>
      </c>
      <c r="AO268" s="25" t="s">
        <v>57</v>
      </c>
    </row>
    <row r="269" spans="1:116" ht="105" hidden="1">
      <c r="A269" s="43" t="s">
        <v>40</v>
      </c>
      <c r="B269" s="60" t="s">
        <v>203</v>
      </c>
      <c r="C269" s="50" t="s">
        <v>70</v>
      </c>
      <c r="D269" s="43" t="s">
        <v>70</v>
      </c>
      <c r="E269" s="43" t="s">
        <v>70</v>
      </c>
      <c r="F269" s="44" t="s">
        <v>653</v>
      </c>
      <c r="G269" s="50" t="s">
        <v>624</v>
      </c>
      <c r="H269" s="33">
        <v>0.3</v>
      </c>
      <c r="I269" s="250">
        <f>+H269+H270+H271+H272+H273+H274+H275+H276+H277+H278+H279+H280+H281+H282</f>
        <v>1</v>
      </c>
      <c r="J269" s="26"/>
      <c r="K269" s="26"/>
      <c r="L269" s="26"/>
      <c r="M269" s="26"/>
      <c r="N269" s="26">
        <v>0.15</v>
      </c>
      <c r="O269" s="26"/>
      <c r="P269" s="26">
        <v>0.15</v>
      </c>
      <c r="Q269" s="48"/>
      <c r="R269" s="26">
        <v>0.12</v>
      </c>
      <c r="S269" s="48"/>
      <c r="T269" s="26">
        <v>0.1</v>
      </c>
      <c r="U269" s="48"/>
      <c r="V269" s="26">
        <v>0.12</v>
      </c>
      <c r="W269" s="48"/>
      <c r="X269" s="26">
        <v>0.12</v>
      </c>
      <c r="Y269" s="48"/>
      <c r="Z269" s="26">
        <v>0.12</v>
      </c>
      <c r="AA269" s="48"/>
      <c r="AB269" s="26">
        <v>0.12</v>
      </c>
      <c r="AC269" s="48"/>
      <c r="AD269" s="48"/>
      <c r="AE269" s="48"/>
      <c r="AF269" s="48"/>
      <c r="AG269" s="48"/>
      <c r="AH269" s="26">
        <f t="shared" ref="AH269" si="21">J269+L269+N269+P269+R269+T269+V269+X269+Z269+AB269+AD269+AF269</f>
        <v>1</v>
      </c>
      <c r="AI269" s="62">
        <v>45078</v>
      </c>
      <c r="AJ269" s="64">
        <v>45230</v>
      </c>
      <c r="AK269" s="50" t="s">
        <v>625</v>
      </c>
      <c r="AL269" s="43" t="s">
        <v>698</v>
      </c>
      <c r="AM269" s="43" t="s">
        <v>705</v>
      </c>
      <c r="AN269" s="43" t="s">
        <v>46</v>
      </c>
      <c r="AO269" s="25" t="s">
        <v>47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80" hidden="1">
      <c r="A270" s="43" t="s">
        <v>40</v>
      </c>
      <c r="B270" s="60" t="s">
        <v>203</v>
      </c>
      <c r="C270" s="76" t="s">
        <v>70</v>
      </c>
      <c r="D270" s="60" t="s">
        <v>70</v>
      </c>
      <c r="E270" s="60" t="s">
        <v>70</v>
      </c>
      <c r="F270" s="44" t="s">
        <v>653</v>
      </c>
      <c r="G270" s="43" t="s">
        <v>607</v>
      </c>
      <c r="H270" s="33">
        <v>0.05</v>
      </c>
      <c r="I270" s="251"/>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J270+L270+N270+P270+R270+T270+V270+X270+Z270+AB270+AD270+AF270</f>
        <v>0.99999999999999978</v>
      </c>
      <c r="AI270" s="64">
        <v>44939</v>
      </c>
      <c r="AJ270" s="64">
        <v>45290</v>
      </c>
      <c r="AK270" s="43" t="s">
        <v>608</v>
      </c>
      <c r="AL270" s="43" t="s">
        <v>463</v>
      </c>
      <c r="AM270" s="43" t="s">
        <v>609</v>
      </c>
      <c r="AN270" s="25" t="s">
        <v>465</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c r="A271" s="43" t="s">
        <v>40</v>
      </c>
      <c r="B271" s="60" t="s">
        <v>203</v>
      </c>
      <c r="C271" s="76" t="s">
        <v>70</v>
      </c>
      <c r="D271" s="60" t="s">
        <v>70</v>
      </c>
      <c r="E271" s="60" t="s">
        <v>70</v>
      </c>
      <c r="F271" s="44" t="s">
        <v>653</v>
      </c>
      <c r="G271" s="43" t="s">
        <v>610</v>
      </c>
      <c r="H271" s="33">
        <v>0.05</v>
      </c>
      <c r="I271" s="251"/>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ref="AH271:AH278" si="22">J271+L271+N271+P271+R271+T271+V271+X271+Z271+AB271+AD271+AF271</f>
        <v>0.99999999999999978</v>
      </c>
      <c r="AI271" s="64">
        <v>44939</v>
      </c>
      <c r="AJ271" s="64">
        <v>45290</v>
      </c>
      <c r="AK271" s="43" t="s">
        <v>608</v>
      </c>
      <c r="AL271" s="43" t="s">
        <v>287</v>
      </c>
      <c r="AM271" s="43" t="s">
        <v>708</v>
      </c>
      <c r="AN271" s="43" t="s">
        <v>708</v>
      </c>
      <c r="AO271" s="43"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c r="A272" s="43" t="s">
        <v>40</v>
      </c>
      <c r="B272" s="60" t="s">
        <v>203</v>
      </c>
      <c r="C272" s="76" t="s">
        <v>70</v>
      </c>
      <c r="D272" s="60" t="s">
        <v>70</v>
      </c>
      <c r="E272" s="60" t="s">
        <v>70</v>
      </c>
      <c r="F272" s="44" t="s">
        <v>653</v>
      </c>
      <c r="G272" s="43" t="s">
        <v>611</v>
      </c>
      <c r="H272" s="33">
        <v>0.05</v>
      </c>
      <c r="I272" s="251"/>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2"/>
        <v>0.99999999999999978</v>
      </c>
      <c r="AI272" s="64">
        <v>44939</v>
      </c>
      <c r="AJ272" s="64">
        <v>45290</v>
      </c>
      <c r="AK272" s="43" t="s">
        <v>608</v>
      </c>
      <c r="AL272" s="43" t="s">
        <v>429</v>
      </c>
      <c r="AM272" s="43" t="s">
        <v>612</v>
      </c>
      <c r="AN272" s="44" t="s">
        <v>711</v>
      </c>
      <c r="AO272" s="43" t="s">
        <v>430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43" t="s">
        <v>40</v>
      </c>
      <c r="B273" s="60" t="s">
        <v>203</v>
      </c>
      <c r="C273" s="76" t="s">
        <v>70</v>
      </c>
      <c r="D273" s="60" t="s">
        <v>70</v>
      </c>
      <c r="E273" s="60" t="s">
        <v>70</v>
      </c>
      <c r="F273" s="44" t="s">
        <v>653</v>
      </c>
      <c r="G273" s="43" t="s">
        <v>613</v>
      </c>
      <c r="H273" s="33">
        <v>0.02</v>
      </c>
      <c r="I273" s="251"/>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2"/>
        <v>0.99999999999999978</v>
      </c>
      <c r="AI273" s="64">
        <v>44939</v>
      </c>
      <c r="AJ273" s="64">
        <v>45290</v>
      </c>
      <c r="AK273" s="43" t="s">
        <v>608</v>
      </c>
      <c r="AL273" s="50" t="s">
        <v>351</v>
      </c>
      <c r="AM273" s="50" t="s">
        <v>753</v>
      </c>
      <c r="AN273" s="43" t="s">
        <v>614</v>
      </c>
      <c r="AO273" s="43"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80" hidden="1">
      <c r="A274" s="43" t="s">
        <v>40</v>
      </c>
      <c r="B274" s="60" t="s">
        <v>203</v>
      </c>
      <c r="C274" s="76" t="s">
        <v>70</v>
      </c>
      <c r="D274" s="60" t="s">
        <v>70</v>
      </c>
      <c r="E274" s="60" t="s">
        <v>70</v>
      </c>
      <c r="F274" s="44" t="s">
        <v>653</v>
      </c>
      <c r="G274" s="43" t="s">
        <v>615</v>
      </c>
      <c r="H274" s="33">
        <v>0.02</v>
      </c>
      <c r="I274" s="251"/>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2"/>
        <v>0.99999999999999978</v>
      </c>
      <c r="AI274" s="64">
        <v>44939</v>
      </c>
      <c r="AJ274" s="64">
        <v>45290</v>
      </c>
      <c r="AK274" s="43" t="s">
        <v>608</v>
      </c>
      <c r="AL274" s="43" t="s">
        <v>381</v>
      </c>
      <c r="AM274" s="50" t="s">
        <v>382</v>
      </c>
      <c r="AN274" s="43" t="s">
        <v>713</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34.1" hidden="1" customHeight="1">
      <c r="A275" s="43" t="s">
        <v>40</v>
      </c>
      <c r="B275" s="60" t="s">
        <v>203</v>
      </c>
      <c r="C275" s="76" t="s">
        <v>70</v>
      </c>
      <c r="D275" s="60" t="s">
        <v>70</v>
      </c>
      <c r="E275" s="60" t="s">
        <v>70</v>
      </c>
      <c r="F275" s="44" t="s">
        <v>653</v>
      </c>
      <c r="G275" s="43" t="s">
        <v>616</v>
      </c>
      <c r="H275" s="33">
        <v>0.05</v>
      </c>
      <c r="I275" s="251"/>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2"/>
        <v>0.99999999999999978</v>
      </c>
      <c r="AI275" s="64">
        <v>44939</v>
      </c>
      <c r="AJ275" s="64">
        <v>45290</v>
      </c>
      <c r="AK275" s="43" t="s">
        <v>608</v>
      </c>
      <c r="AL275" s="43" t="s">
        <v>402</v>
      </c>
      <c r="AM275" s="43" t="s">
        <v>709</v>
      </c>
      <c r="AN275" s="25" t="s">
        <v>403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65" hidden="1">
      <c r="A276" s="43" t="s">
        <v>40</v>
      </c>
      <c r="B276" s="60" t="s">
        <v>203</v>
      </c>
      <c r="C276" s="76" t="s">
        <v>70</v>
      </c>
      <c r="D276" s="60" t="s">
        <v>70</v>
      </c>
      <c r="E276" s="60" t="s">
        <v>70</v>
      </c>
      <c r="F276" s="44" t="s">
        <v>653</v>
      </c>
      <c r="G276" s="43" t="s">
        <v>617</v>
      </c>
      <c r="H276" s="33">
        <v>0.02</v>
      </c>
      <c r="I276" s="251"/>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2"/>
        <v>0.99999999999999978</v>
      </c>
      <c r="AI276" s="64">
        <v>44939</v>
      </c>
      <c r="AJ276" s="64">
        <v>45290</v>
      </c>
      <c r="AK276" s="43" t="s">
        <v>608</v>
      </c>
      <c r="AL276" s="43" t="s">
        <v>618</v>
      </c>
      <c r="AM276" s="43" t="s">
        <v>207</v>
      </c>
      <c r="AN276" s="25" t="s">
        <v>712</v>
      </c>
      <c r="AO276" s="25" t="s">
        <v>57</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6" hidden="1" customHeight="1">
      <c r="A277" s="43" t="s">
        <v>40</v>
      </c>
      <c r="B277" s="60" t="s">
        <v>203</v>
      </c>
      <c r="C277" s="76" t="s">
        <v>70</v>
      </c>
      <c r="D277" s="60" t="s">
        <v>70</v>
      </c>
      <c r="E277" s="60" t="s">
        <v>70</v>
      </c>
      <c r="F277" s="44" t="s">
        <v>653</v>
      </c>
      <c r="G277" s="43" t="s">
        <v>619</v>
      </c>
      <c r="H277" s="33">
        <v>0.02</v>
      </c>
      <c r="I277" s="251"/>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2"/>
        <v>0.99999999999999978</v>
      </c>
      <c r="AI277" s="64">
        <v>44939</v>
      </c>
      <c r="AJ277" s="64">
        <v>45290</v>
      </c>
      <c r="AK277" s="43" t="s">
        <v>608</v>
      </c>
      <c r="AL277" s="43" t="s">
        <v>239</v>
      </c>
      <c r="AM277" s="44" t="s">
        <v>240</v>
      </c>
      <c r="AN277" s="43" t="s">
        <v>241</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65" hidden="1">
      <c r="A278" s="43" t="s">
        <v>40</v>
      </c>
      <c r="B278" s="60" t="s">
        <v>203</v>
      </c>
      <c r="C278" s="76" t="s">
        <v>70</v>
      </c>
      <c r="D278" s="60" t="s">
        <v>70</v>
      </c>
      <c r="E278" s="60" t="s">
        <v>70</v>
      </c>
      <c r="F278" s="44" t="s">
        <v>653</v>
      </c>
      <c r="G278" s="43" t="s">
        <v>620</v>
      </c>
      <c r="H278" s="33">
        <v>0.02</v>
      </c>
      <c r="I278" s="251"/>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2"/>
        <v>0.99999999999999978</v>
      </c>
      <c r="AI278" s="64">
        <v>44939</v>
      </c>
      <c r="AJ278" s="64">
        <v>45290</v>
      </c>
      <c r="AK278" s="43" t="s">
        <v>608</v>
      </c>
      <c r="AL278" s="43" t="s">
        <v>221</v>
      </c>
      <c r="AM278" s="43" t="s">
        <v>222</v>
      </c>
      <c r="AN278" s="43" t="s">
        <v>223</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s="1" customFormat="1" ht="126" hidden="1" customHeight="1">
      <c r="A279" s="43" t="s">
        <v>40</v>
      </c>
      <c r="B279" s="60" t="s">
        <v>41</v>
      </c>
      <c r="C279" s="76" t="s">
        <v>70</v>
      </c>
      <c r="D279" s="76" t="s">
        <v>70</v>
      </c>
      <c r="E279" s="76" t="s">
        <v>70</v>
      </c>
      <c r="F279" s="45" t="s">
        <v>652</v>
      </c>
      <c r="G279" s="43" t="s">
        <v>598</v>
      </c>
      <c r="H279" s="33">
        <v>0.1</v>
      </c>
      <c r="I279" s="251"/>
      <c r="J279" s="31"/>
      <c r="K279" s="31"/>
      <c r="L279" s="31"/>
      <c r="M279" s="31"/>
      <c r="N279" s="31"/>
      <c r="O279" s="31"/>
      <c r="P279" s="31"/>
      <c r="Q279" s="31"/>
      <c r="R279" s="31"/>
      <c r="S279" s="31"/>
      <c r="T279" s="31"/>
      <c r="U279" s="31"/>
      <c r="V279" s="31"/>
      <c r="W279" s="31"/>
      <c r="X279" s="31"/>
      <c r="Y279" s="31"/>
      <c r="Z279" s="31"/>
      <c r="AA279" s="31"/>
      <c r="AB279" s="31">
        <v>0.3</v>
      </c>
      <c r="AC279" s="31"/>
      <c r="AD279" s="31">
        <v>0.7</v>
      </c>
      <c r="AE279" s="31"/>
      <c r="AF279" s="31"/>
      <c r="AG279" s="31"/>
      <c r="AH279" s="31">
        <f t="shared" ref="AH279:AH292" si="23">+J279+L279+N279+P279+R279+T279+V279+X279+Z279+AB279+AD279+AF279</f>
        <v>1</v>
      </c>
      <c r="AI279" s="79">
        <v>45200</v>
      </c>
      <c r="AJ279" s="79">
        <v>45260</v>
      </c>
      <c r="AK279" s="44" t="s">
        <v>599</v>
      </c>
      <c r="AL279" s="43" t="s">
        <v>698</v>
      </c>
      <c r="AM279" s="43" t="s">
        <v>705</v>
      </c>
      <c r="AN279" s="25" t="s">
        <v>47</v>
      </c>
      <c r="AO279" s="25" t="s">
        <v>57</v>
      </c>
    </row>
    <row r="280" spans="1:116" s="1" customFormat="1" ht="102" hidden="1" customHeight="1">
      <c r="A280" s="43" t="s">
        <v>40</v>
      </c>
      <c r="B280" s="60" t="s">
        <v>41</v>
      </c>
      <c r="C280" s="76" t="s">
        <v>70</v>
      </c>
      <c r="D280" s="76" t="s">
        <v>70</v>
      </c>
      <c r="E280" s="76" t="s">
        <v>70</v>
      </c>
      <c r="F280" s="44" t="s">
        <v>681</v>
      </c>
      <c r="G280" s="43" t="s">
        <v>566</v>
      </c>
      <c r="H280" s="31">
        <v>0.1</v>
      </c>
      <c r="I280" s="251"/>
      <c r="J280" s="31">
        <v>0.08</v>
      </c>
      <c r="K280" s="31"/>
      <c r="L280" s="31">
        <v>0.08</v>
      </c>
      <c r="M280" s="31"/>
      <c r="N280" s="31">
        <v>0.08</v>
      </c>
      <c r="O280" s="31"/>
      <c r="P280" s="31">
        <v>0.1</v>
      </c>
      <c r="Q280" s="31"/>
      <c r="R280" s="31">
        <v>0.08</v>
      </c>
      <c r="S280" s="31"/>
      <c r="T280" s="31">
        <v>0.08</v>
      </c>
      <c r="U280" s="31"/>
      <c r="V280" s="31">
        <v>0.08</v>
      </c>
      <c r="W280" s="31"/>
      <c r="X280" s="31">
        <v>0.1</v>
      </c>
      <c r="Y280" s="31"/>
      <c r="Z280" s="31">
        <v>0.08</v>
      </c>
      <c r="AA280" s="31"/>
      <c r="AB280" s="31">
        <v>0.08</v>
      </c>
      <c r="AC280" s="31"/>
      <c r="AD280" s="31">
        <v>0.08</v>
      </c>
      <c r="AE280" s="31"/>
      <c r="AF280" s="31">
        <v>0.08</v>
      </c>
      <c r="AG280" s="31"/>
      <c r="AH280" s="31">
        <f t="shared" si="23"/>
        <v>0.99999999999999978</v>
      </c>
      <c r="AI280" s="64">
        <v>44928</v>
      </c>
      <c r="AJ280" s="62">
        <v>45291</v>
      </c>
      <c r="AK280" s="43" t="s">
        <v>567</v>
      </c>
      <c r="AL280" s="44" t="s">
        <v>699</v>
      </c>
      <c r="AM280" s="25" t="s">
        <v>715</v>
      </c>
      <c r="AN280" s="25" t="s">
        <v>714</v>
      </c>
      <c r="AO280" s="25" t="s">
        <v>57</v>
      </c>
    </row>
    <row r="281" spans="1:116" s="1" customFormat="1" ht="102" hidden="1" customHeight="1">
      <c r="A281" s="43" t="s">
        <v>40</v>
      </c>
      <c r="B281" s="60" t="s">
        <v>41</v>
      </c>
      <c r="C281" s="76" t="s">
        <v>70</v>
      </c>
      <c r="D281" s="76" t="s">
        <v>70</v>
      </c>
      <c r="E281" s="76" t="s">
        <v>70</v>
      </c>
      <c r="F281" s="44" t="s">
        <v>682</v>
      </c>
      <c r="G281" s="43" t="s">
        <v>691</v>
      </c>
      <c r="H281" s="31">
        <v>0.1</v>
      </c>
      <c r="I281" s="251"/>
      <c r="J281" s="31"/>
      <c r="K281" s="31"/>
      <c r="L281" s="31"/>
      <c r="M281" s="31"/>
      <c r="N281" s="31"/>
      <c r="O281" s="31"/>
      <c r="P281" s="31">
        <v>0.33329999999999999</v>
      </c>
      <c r="Q281" s="31"/>
      <c r="R281" s="31"/>
      <c r="S281" s="31"/>
      <c r="T281" s="31"/>
      <c r="U281" s="31"/>
      <c r="V281" s="31"/>
      <c r="W281" s="31"/>
      <c r="X281" s="31">
        <v>0.33329999999999999</v>
      </c>
      <c r="Y281" s="31"/>
      <c r="Z281" s="31"/>
      <c r="AA281" s="31"/>
      <c r="AB281" s="31"/>
      <c r="AC281" s="31"/>
      <c r="AD281" s="31"/>
      <c r="AE281" s="31"/>
      <c r="AF281" s="31">
        <v>0.33329999999999999</v>
      </c>
      <c r="AG281" s="31"/>
      <c r="AH281" s="31">
        <f t="shared" si="23"/>
        <v>0.99990000000000001</v>
      </c>
      <c r="AI281" s="64">
        <v>45017</v>
      </c>
      <c r="AJ281" s="62">
        <v>45291</v>
      </c>
      <c r="AK281" s="43" t="s">
        <v>731</v>
      </c>
      <c r="AL281" s="44" t="s">
        <v>732</v>
      </c>
      <c r="AM281" s="25" t="s">
        <v>733</v>
      </c>
      <c r="AN281" s="25" t="s">
        <v>47</v>
      </c>
      <c r="AO281" s="25" t="s">
        <v>57</v>
      </c>
    </row>
    <row r="282" spans="1:116" s="1" customFormat="1" ht="102" hidden="1" customHeight="1">
      <c r="A282" s="43" t="s">
        <v>40</v>
      </c>
      <c r="B282" s="60" t="s">
        <v>41</v>
      </c>
      <c r="C282" s="76" t="s">
        <v>70</v>
      </c>
      <c r="D282" s="76" t="s">
        <v>70</v>
      </c>
      <c r="E282" s="76" t="s">
        <v>70</v>
      </c>
      <c r="F282" s="44" t="s">
        <v>683</v>
      </c>
      <c r="G282" s="43" t="s">
        <v>734</v>
      </c>
      <c r="H282" s="31">
        <v>0.1</v>
      </c>
      <c r="I282" s="25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v>1</v>
      </c>
      <c r="AG282" s="31"/>
      <c r="AH282" s="31">
        <f t="shared" si="23"/>
        <v>1</v>
      </c>
      <c r="AI282" s="64">
        <v>45261</v>
      </c>
      <c r="AJ282" s="62">
        <v>45291</v>
      </c>
      <c r="AK282" s="43" t="s">
        <v>735</v>
      </c>
      <c r="AL282" s="43" t="s">
        <v>698</v>
      </c>
      <c r="AM282" s="43" t="s">
        <v>705</v>
      </c>
      <c r="AN282" s="25" t="s">
        <v>47</v>
      </c>
      <c r="AO282" s="25" t="s">
        <v>57</v>
      </c>
    </row>
    <row r="283" spans="1:116" s="1" customFormat="1" ht="102" hidden="1" customHeight="1">
      <c r="A283" s="43" t="s">
        <v>40</v>
      </c>
      <c r="B283" s="60" t="s">
        <v>41</v>
      </c>
      <c r="C283" s="76" t="s">
        <v>70</v>
      </c>
      <c r="D283" s="76" t="s">
        <v>70</v>
      </c>
      <c r="E283" s="76" t="s">
        <v>70</v>
      </c>
      <c r="F283" s="44" t="s">
        <v>684</v>
      </c>
      <c r="G283" s="43" t="s">
        <v>692</v>
      </c>
      <c r="H283" s="31">
        <v>0.5</v>
      </c>
      <c r="I283" s="261">
        <f>+H283+H284</f>
        <v>1</v>
      </c>
      <c r="J283" s="31"/>
      <c r="K283" s="31"/>
      <c r="L283" s="31"/>
      <c r="M283" s="31"/>
      <c r="N283" s="31"/>
      <c r="O283" s="31"/>
      <c r="P283" s="31"/>
      <c r="Q283" s="31"/>
      <c r="R283" s="31">
        <v>0.4</v>
      </c>
      <c r="S283" s="31"/>
      <c r="T283" s="31">
        <v>0.6</v>
      </c>
      <c r="U283" s="31"/>
      <c r="V283" s="31"/>
      <c r="W283" s="31"/>
      <c r="X283" s="31"/>
      <c r="Y283" s="31"/>
      <c r="Z283" s="31"/>
      <c r="AA283" s="31"/>
      <c r="AB283" s="31"/>
      <c r="AC283" s="31"/>
      <c r="AD283" s="31"/>
      <c r="AE283" s="31"/>
      <c r="AF283" s="31"/>
      <c r="AG283" s="31"/>
      <c r="AH283" s="31">
        <f t="shared" si="23"/>
        <v>1</v>
      </c>
      <c r="AI283" s="64">
        <v>45047</v>
      </c>
      <c r="AJ283" s="62">
        <v>45107</v>
      </c>
      <c r="AK283" s="43" t="s">
        <v>736</v>
      </c>
      <c r="AL283" s="44" t="s">
        <v>55</v>
      </c>
      <c r="AM283" s="25" t="s">
        <v>745</v>
      </c>
      <c r="AN283" s="25" t="s">
        <v>56</v>
      </c>
      <c r="AO283" s="25" t="s">
        <v>57</v>
      </c>
    </row>
    <row r="284" spans="1:116" s="1" customFormat="1" ht="102" hidden="1" customHeight="1">
      <c r="A284" s="43" t="s">
        <v>40</v>
      </c>
      <c r="B284" s="60" t="s">
        <v>41</v>
      </c>
      <c r="C284" s="76" t="s">
        <v>70</v>
      </c>
      <c r="D284" s="76" t="s">
        <v>70</v>
      </c>
      <c r="E284" s="76" t="s">
        <v>70</v>
      </c>
      <c r="F284" s="44" t="s">
        <v>685</v>
      </c>
      <c r="G284" s="43" t="s">
        <v>693</v>
      </c>
      <c r="H284" s="31">
        <v>0.5</v>
      </c>
      <c r="I284" s="263"/>
      <c r="J284" s="31"/>
      <c r="K284" s="31"/>
      <c r="L284" s="31"/>
      <c r="M284" s="31"/>
      <c r="N284" s="31"/>
      <c r="O284" s="31"/>
      <c r="P284" s="31"/>
      <c r="Q284" s="31"/>
      <c r="R284" s="31"/>
      <c r="S284" s="31"/>
      <c r="T284" s="31"/>
      <c r="U284" s="31"/>
      <c r="V284" s="31">
        <v>0.5</v>
      </c>
      <c r="W284" s="31"/>
      <c r="X284" s="31"/>
      <c r="Y284" s="31"/>
      <c r="Z284" s="31"/>
      <c r="AA284" s="31"/>
      <c r="AB284" s="31"/>
      <c r="AC284" s="31"/>
      <c r="AD284" s="31">
        <v>0.5</v>
      </c>
      <c r="AE284" s="31"/>
      <c r="AF284" s="31"/>
      <c r="AG284" s="31"/>
      <c r="AH284" s="31">
        <f t="shared" si="23"/>
        <v>1</v>
      </c>
      <c r="AI284" s="64">
        <v>45108</v>
      </c>
      <c r="AJ284" s="62">
        <v>45260</v>
      </c>
      <c r="AK284" s="43" t="s">
        <v>737</v>
      </c>
      <c r="AL284" s="44" t="s">
        <v>463</v>
      </c>
      <c r="AM284" s="25" t="s">
        <v>465</v>
      </c>
      <c r="AN284" s="25" t="s">
        <v>811</v>
      </c>
      <c r="AO284" s="25" t="s">
        <v>57</v>
      </c>
    </row>
    <row r="285" spans="1:116" s="1" customFormat="1" ht="77.25" hidden="1">
      <c r="A285" s="43" t="s">
        <v>40</v>
      </c>
      <c r="B285" s="60" t="s">
        <v>41</v>
      </c>
      <c r="C285" s="76" t="s">
        <v>70</v>
      </c>
      <c r="D285" s="76" t="s">
        <v>70</v>
      </c>
      <c r="E285" s="76" t="s">
        <v>70</v>
      </c>
      <c r="F285" s="44" t="s">
        <v>638</v>
      </c>
      <c r="G285" s="43" t="s">
        <v>542</v>
      </c>
      <c r="H285" s="33">
        <v>0.1</v>
      </c>
      <c r="I285" s="261">
        <f>+H285+H286+H287+H288+H289+H290+H291+H292</f>
        <v>0.99999999999999989</v>
      </c>
      <c r="J285" s="31"/>
      <c r="K285" s="31"/>
      <c r="L285" s="31"/>
      <c r="M285" s="31"/>
      <c r="N285" s="31">
        <v>0.5</v>
      </c>
      <c r="O285" s="31"/>
      <c r="P285" s="31">
        <v>0.5</v>
      </c>
      <c r="Q285" s="31"/>
      <c r="R285" s="31"/>
      <c r="S285" s="31"/>
      <c r="T285" s="31"/>
      <c r="U285" s="31"/>
      <c r="V285" s="31"/>
      <c r="W285" s="31"/>
      <c r="X285" s="31"/>
      <c r="Y285" s="31"/>
      <c r="Z285" s="31"/>
      <c r="AA285" s="31"/>
      <c r="AB285" s="31"/>
      <c r="AC285" s="31"/>
      <c r="AD285" s="31"/>
      <c r="AE285" s="31"/>
      <c r="AF285" s="31"/>
      <c r="AG285" s="31"/>
      <c r="AH285" s="31">
        <f t="shared" si="23"/>
        <v>1</v>
      </c>
      <c r="AI285" s="64">
        <v>44986</v>
      </c>
      <c r="AJ285" s="62">
        <v>45046</v>
      </c>
      <c r="AK285" s="43" t="s">
        <v>543</v>
      </c>
      <c r="AL285" s="44" t="s">
        <v>45</v>
      </c>
      <c r="AM285" s="44" t="s">
        <v>707</v>
      </c>
      <c r="AN285" s="25" t="s">
        <v>47</v>
      </c>
      <c r="AO285" s="25" t="s">
        <v>57</v>
      </c>
    </row>
    <row r="286" spans="1:116" s="1" customFormat="1" ht="77.25" hidden="1">
      <c r="A286" s="43" t="s">
        <v>40</v>
      </c>
      <c r="B286" s="60" t="s">
        <v>41</v>
      </c>
      <c r="C286" s="76" t="s">
        <v>70</v>
      </c>
      <c r="D286" s="76" t="s">
        <v>70</v>
      </c>
      <c r="E286" s="76" t="s">
        <v>70</v>
      </c>
      <c r="F286" s="44" t="s">
        <v>638</v>
      </c>
      <c r="G286" s="43" t="s">
        <v>666</v>
      </c>
      <c r="H286" s="33">
        <v>0.1</v>
      </c>
      <c r="I286" s="262"/>
      <c r="J286" s="31"/>
      <c r="K286" s="31"/>
      <c r="L286" s="31">
        <v>1</v>
      </c>
      <c r="M286" s="31"/>
      <c r="N286" s="31"/>
      <c r="O286" s="31"/>
      <c r="P286" s="31"/>
      <c r="Q286" s="31"/>
      <c r="R286" s="31"/>
      <c r="S286" s="31"/>
      <c r="T286" s="31"/>
      <c r="U286" s="31"/>
      <c r="V286" s="31"/>
      <c r="W286" s="31"/>
      <c r="X286" s="31"/>
      <c r="Y286" s="31"/>
      <c r="Z286" s="31"/>
      <c r="AA286" s="31"/>
      <c r="AB286" s="31"/>
      <c r="AC286" s="31"/>
      <c r="AD286" s="31"/>
      <c r="AE286" s="31"/>
      <c r="AF286" s="31"/>
      <c r="AG286" s="31"/>
      <c r="AH286" s="31">
        <f t="shared" si="23"/>
        <v>1</v>
      </c>
      <c r="AI286" s="64">
        <v>44958</v>
      </c>
      <c r="AJ286" s="62">
        <v>44985</v>
      </c>
      <c r="AK286" s="43" t="s">
        <v>545</v>
      </c>
      <c r="AL286" s="44" t="s">
        <v>45</v>
      </c>
      <c r="AM286" s="44" t="s">
        <v>707</v>
      </c>
      <c r="AN286" s="25" t="s">
        <v>47</v>
      </c>
      <c r="AO286" s="25" t="s">
        <v>57</v>
      </c>
    </row>
    <row r="287" spans="1:116" s="1" customFormat="1" ht="77.25" hidden="1">
      <c r="A287" s="43" t="s">
        <v>40</v>
      </c>
      <c r="B287" s="60" t="s">
        <v>41</v>
      </c>
      <c r="C287" s="76" t="s">
        <v>70</v>
      </c>
      <c r="D287" s="76" t="s">
        <v>70</v>
      </c>
      <c r="E287" s="76" t="s">
        <v>70</v>
      </c>
      <c r="F287" s="44" t="s">
        <v>638</v>
      </c>
      <c r="G287" s="43" t="s">
        <v>667</v>
      </c>
      <c r="H287" s="33">
        <v>0.1</v>
      </c>
      <c r="I287" s="262"/>
      <c r="J287" s="31"/>
      <c r="K287" s="31"/>
      <c r="L287" s="31">
        <v>0.15</v>
      </c>
      <c r="M287" s="31"/>
      <c r="N287" s="31"/>
      <c r="O287" s="31"/>
      <c r="P287" s="31">
        <v>0.15</v>
      </c>
      <c r="Q287" s="31"/>
      <c r="R287" s="31"/>
      <c r="S287" s="31"/>
      <c r="T287" s="31">
        <v>0.15</v>
      </c>
      <c r="U287" s="31"/>
      <c r="V287" s="31"/>
      <c r="W287" s="31"/>
      <c r="X287" s="31">
        <v>0.15</v>
      </c>
      <c r="Y287" s="31"/>
      <c r="Z287" s="31"/>
      <c r="AA287" s="31"/>
      <c r="AB287" s="31">
        <v>0.15</v>
      </c>
      <c r="AC287" s="31"/>
      <c r="AD287" s="31"/>
      <c r="AE287" s="31"/>
      <c r="AF287" s="31">
        <v>0.25</v>
      </c>
      <c r="AG287" s="31"/>
      <c r="AH287" s="31">
        <f t="shared" si="23"/>
        <v>1</v>
      </c>
      <c r="AI287" s="64">
        <v>44958</v>
      </c>
      <c r="AJ287" s="62">
        <v>45291</v>
      </c>
      <c r="AK287" s="43" t="s">
        <v>727</v>
      </c>
      <c r="AL287" s="44" t="s">
        <v>45</v>
      </c>
      <c r="AM287" s="44" t="s">
        <v>707</v>
      </c>
      <c r="AN287" s="25" t="s">
        <v>47</v>
      </c>
      <c r="AO287" s="25" t="s">
        <v>57</v>
      </c>
    </row>
    <row r="288" spans="1:116" s="28" customFormat="1" ht="77.25" hidden="1">
      <c r="A288" s="43" t="s">
        <v>40</v>
      </c>
      <c r="B288" s="60" t="s">
        <v>41</v>
      </c>
      <c r="C288" s="76" t="s">
        <v>70</v>
      </c>
      <c r="D288" s="76" t="s">
        <v>70</v>
      </c>
      <c r="E288" s="76" t="s">
        <v>70</v>
      </c>
      <c r="F288" s="44" t="s">
        <v>638</v>
      </c>
      <c r="G288" s="44" t="s">
        <v>546</v>
      </c>
      <c r="H288" s="31">
        <v>0.2</v>
      </c>
      <c r="I288" s="262"/>
      <c r="J288" s="31"/>
      <c r="K288" s="31"/>
      <c r="L288" s="31"/>
      <c r="M288" s="31"/>
      <c r="N288" s="31">
        <v>0.25</v>
      </c>
      <c r="O288" s="31"/>
      <c r="P288" s="31"/>
      <c r="Q288" s="31"/>
      <c r="R288" s="31"/>
      <c r="S288" s="31"/>
      <c r="T288" s="31">
        <v>0.25</v>
      </c>
      <c r="U288" s="31"/>
      <c r="V288" s="56"/>
      <c r="W288" s="31"/>
      <c r="X288" s="31"/>
      <c r="Y288" s="31"/>
      <c r="Z288" s="31">
        <v>0.25</v>
      </c>
      <c r="AA288" s="31"/>
      <c r="AB288" s="56"/>
      <c r="AC288" s="31"/>
      <c r="AD288" s="31"/>
      <c r="AE288" s="31"/>
      <c r="AF288" s="31">
        <v>0.25</v>
      </c>
      <c r="AG288" s="31"/>
      <c r="AH288" s="31">
        <f t="shared" si="23"/>
        <v>1</v>
      </c>
      <c r="AI288" s="64">
        <v>44986</v>
      </c>
      <c r="AJ288" s="62">
        <v>45291</v>
      </c>
      <c r="AK288" s="26" t="s">
        <v>547</v>
      </c>
      <c r="AL288" s="44" t="s">
        <v>94</v>
      </c>
      <c r="AM288" s="44" t="s">
        <v>95</v>
      </c>
      <c r="AN288" s="25" t="s">
        <v>47</v>
      </c>
      <c r="AO288" s="25" t="s">
        <v>57</v>
      </c>
    </row>
    <row r="289" spans="1:41" s="1" customFormat="1" ht="102" hidden="1" customHeight="1">
      <c r="A289" s="43" t="s">
        <v>40</v>
      </c>
      <c r="B289" s="60" t="s">
        <v>41</v>
      </c>
      <c r="C289" s="76" t="s">
        <v>70</v>
      </c>
      <c r="D289" s="76" t="s">
        <v>70</v>
      </c>
      <c r="E289" s="76" t="s">
        <v>70</v>
      </c>
      <c r="F289" s="44" t="s">
        <v>686</v>
      </c>
      <c r="G289" s="43" t="s">
        <v>696</v>
      </c>
      <c r="H289" s="31">
        <v>0.2</v>
      </c>
      <c r="I289" s="262"/>
      <c r="J289" s="31"/>
      <c r="K289" s="31"/>
      <c r="L289" s="31"/>
      <c r="M289" s="31"/>
      <c r="N289" s="31"/>
      <c r="O289" s="31"/>
      <c r="P289" s="31">
        <v>0.33329999999999999</v>
      </c>
      <c r="Q289" s="31"/>
      <c r="R289" s="31"/>
      <c r="S289" s="31"/>
      <c r="T289" s="31"/>
      <c r="U289" s="31"/>
      <c r="V289" s="31"/>
      <c r="W289" s="31"/>
      <c r="X289" s="31">
        <v>0.33329999999999999</v>
      </c>
      <c r="Y289" s="31"/>
      <c r="Z289" s="31"/>
      <c r="AA289" s="31"/>
      <c r="AB289" s="31"/>
      <c r="AC289" s="31"/>
      <c r="AD289" s="31"/>
      <c r="AE289" s="31"/>
      <c r="AF289" s="31">
        <v>0.33329999999999999</v>
      </c>
      <c r="AG289" s="31"/>
      <c r="AH289" s="31">
        <f t="shared" si="23"/>
        <v>0.99990000000000001</v>
      </c>
      <c r="AI289" s="64">
        <v>45017</v>
      </c>
      <c r="AJ289" s="62">
        <v>45275</v>
      </c>
      <c r="AK289" s="43" t="s">
        <v>738</v>
      </c>
      <c r="AL289" s="44" t="s">
        <v>45</v>
      </c>
      <c r="AM289" s="44" t="s">
        <v>707</v>
      </c>
      <c r="AN289" s="25" t="s">
        <v>47</v>
      </c>
      <c r="AO289" s="25" t="s">
        <v>57</v>
      </c>
    </row>
    <row r="290" spans="1:41" s="1" customFormat="1" ht="102" hidden="1" customHeight="1">
      <c r="A290" s="43" t="s">
        <v>40</v>
      </c>
      <c r="B290" s="60" t="s">
        <v>41</v>
      </c>
      <c r="C290" s="76" t="s">
        <v>70</v>
      </c>
      <c r="D290" s="76" t="s">
        <v>70</v>
      </c>
      <c r="E290" s="76" t="s">
        <v>70</v>
      </c>
      <c r="F290" s="44" t="s">
        <v>687</v>
      </c>
      <c r="G290" s="43" t="s">
        <v>695</v>
      </c>
      <c r="H290" s="31">
        <v>0.1</v>
      </c>
      <c r="I290" s="262"/>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+J290+L290+N290+P290+R290+T290+V290+X290+Z290+AB290+AD290+AF290</f>
        <v>1</v>
      </c>
      <c r="AI290" s="64">
        <v>44986</v>
      </c>
      <c r="AJ290" s="62">
        <v>45291</v>
      </c>
      <c r="AK290" s="43" t="s">
        <v>739</v>
      </c>
      <c r="AL290" s="44" t="s">
        <v>45</v>
      </c>
      <c r="AM290" s="44" t="s">
        <v>707</v>
      </c>
      <c r="AN290" s="25" t="s">
        <v>47</v>
      </c>
      <c r="AO290" s="25" t="s">
        <v>57</v>
      </c>
    </row>
    <row r="291" spans="1:41" s="1" customFormat="1" ht="102" hidden="1" customHeight="1">
      <c r="A291" s="43" t="s">
        <v>40</v>
      </c>
      <c r="B291" s="60" t="s">
        <v>41</v>
      </c>
      <c r="C291" s="76" t="s">
        <v>70</v>
      </c>
      <c r="D291" s="76" t="s">
        <v>70</v>
      </c>
      <c r="E291" s="76" t="s">
        <v>70</v>
      </c>
      <c r="F291" s="44" t="s">
        <v>688</v>
      </c>
      <c r="G291" s="43" t="s">
        <v>761</v>
      </c>
      <c r="H291" s="31">
        <v>0.1</v>
      </c>
      <c r="I291" s="262"/>
      <c r="J291" s="31"/>
      <c r="K291" s="31"/>
      <c r="L291" s="31"/>
      <c r="M291" s="31"/>
      <c r="N291" s="31"/>
      <c r="O291" s="31"/>
      <c r="P291" s="31"/>
      <c r="Q291" s="31"/>
      <c r="R291" s="31"/>
      <c r="S291" s="31"/>
      <c r="T291" s="31">
        <v>1</v>
      </c>
      <c r="U291" s="31"/>
      <c r="V291" s="31"/>
      <c r="W291" s="31"/>
      <c r="X291" s="31"/>
      <c r="Y291" s="31"/>
      <c r="Z291" s="31"/>
      <c r="AA291" s="31"/>
      <c r="AB291" s="31"/>
      <c r="AC291" s="31"/>
      <c r="AD291" s="31"/>
      <c r="AE291" s="31"/>
      <c r="AF291" s="31"/>
      <c r="AG291" s="31"/>
      <c r="AH291" s="31">
        <f t="shared" si="23"/>
        <v>1</v>
      </c>
      <c r="AI291" s="64">
        <v>45078</v>
      </c>
      <c r="AJ291" s="62">
        <v>45107</v>
      </c>
      <c r="AK291" s="43" t="s">
        <v>740</v>
      </c>
      <c r="AL291" s="44" t="s">
        <v>45</v>
      </c>
      <c r="AM291" s="44" t="s">
        <v>707</v>
      </c>
      <c r="AN291" s="25" t="s">
        <v>47</v>
      </c>
      <c r="AO291" s="25" t="s">
        <v>57</v>
      </c>
    </row>
    <row r="292" spans="1:41" s="1" customFormat="1" ht="102" hidden="1" customHeight="1">
      <c r="A292" s="43" t="s">
        <v>40</v>
      </c>
      <c r="B292" s="60" t="s">
        <v>41</v>
      </c>
      <c r="C292" s="76" t="s">
        <v>70</v>
      </c>
      <c r="D292" s="76" t="s">
        <v>70</v>
      </c>
      <c r="E292" s="76" t="s">
        <v>70</v>
      </c>
      <c r="F292" s="44" t="s">
        <v>689</v>
      </c>
      <c r="G292" s="43" t="s">
        <v>694</v>
      </c>
      <c r="H292" s="31">
        <v>0.1</v>
      </c>
      <c r="I292" s="263"/>
      <c r="J292" s="31"/>
      <c r="K292" s="31"/>
      <c r="L292" s="31"/>
      <c r="M292" s="31"/>
      <c r="N292" s="31"/>
      <c r="O292" s="31"/>
      <c r="P292" s="31"/>
      <c r="Q292" s="31"/>
      <c r="R292" s="31"/>
      <c r="S292" s="31"/>
      <c r="T292" s="31"/>
      <c r="U292" s="31"/>
      <c r="V292" s="31">
        <v>1</v>
      </c>
      <c r="W292" s="31"/>
      <c r="X292" s="31"/>
      <c r="Y292" s="31"/>
      <c r="Z292" s="31"/>
      <c r="AA292" s="31"/>
      <c r="AB292" s="31"/>
      <c r="AC292" s="31"/>
      <c r="AD292" s="31"/>
      <c r="AE292" s="31"/>
      <c r="AF292" s="31"/>
      <c r="AG292" s="31"/>
      <c r="AH292" s="31">
        <f t="shared" si="23"/>
        <v>1</v>
      </c>
      <c r="AI292" s="64">
        <v>45108</v>
      </c>
      <c r="AJ292" s="62">
        <v>45138</v>
      </c>
      <c r="AK292" s="43" t="s">
        <v>741</v>
      </c>
      <c r="AL292" s="44" t="s">
        <v>55</v>
      </c>
      <c r="AM292" s="44" t="s">
        <v>745</v>
      </c>
      <c r="AN292" s="25" t="s">
        <v>56</v>
      </c>
      <c r="AO292" s="25" t="s">
        <v>57</v>
      </c>
    </row>
    <row r="293" spans="1:41" s="1" customFormat="1" ht="77.25" hidden="1">
      <c r="A293" s="43" t="s">
        <v>40</v>
      </c>
      <c r="B293" s="60" t="s">
        <v>41</v>
      </c>
      <c r="C293" s="76" t="s">
        <v>70</v>
      </c>
      <c r="D293" s="76" t="s">
        <v>70</v>
      </c>
      <c r="E293" s="76" t="s">
        <v>70</v>
      </c>
      <c r="F293" s="44" t="s">
        <v>690</v>
      </c>
      <c r="G293" s="43" t="s">
        <v>523</v>
      </c>
      <c r="H293" s="33">
        <v>0.1</v>
      </c>
      <c r="I293" s="243">
        <f>+H293+H294+H295+H296+H297+H298</f>
        <v>1</v>
      </c>
      <c r="J293" s="31"/>
      <c r="K293" s="31"/>
      <c r="L293" s="31">
        <v>0.33329999999999999</v>
      </c>
      <c r="M293" s="31"/>
      <c r="N293" s="31"/>
      <c r="O293" s="31"/>
      <c r="P293" s="31"/>
      <c r="Q293" s="31"/>
      <c r="R293" s="31"/>
      <c r="S293" s="31"/>
      <c r="T293" s="31"/>
      <c r="U293" s="31"/>
      <c r="V293" s="31">
        <v>0.33329999999999999</v>
      </c>
      <c r="W293" s="31"/>
      <c r="X293" s="31"/>
      <c r="Y293" s="31"/>
      <c r="Z293" s="31"/>
      <c r="AA293" s="31"/>
      <c r="AB293" s="31"/>
      <c r="AC293" s="31"/>
      <c r="AD293" s="31"/>
      <c r="AE293" s="31"/>
      <c r="AF293" s="31">
        <v>0.33329999999999999</v>
      </c>
      <c r="AG293" s="31"/>
      <c r="AH293" s="31">
        <v>0.99990000000000001</v>
      </c>
      <c r="AI293" s="62">
        <v>44958</v>
      </c>
      <c r="AJ293" s="62">
        <v>45291</v>
      </c>
      <c r="AK293" s="44" t="s">
        <v>524</v>
      </c>
      <c r="AL293" s="44" t="s">
        <v>55</v>
      </c>
      <c r="AM293" s="44" t="s">
        <v>745</v>
      </c>
      <c r="AN293" s="25" t="s">
        <v>56</v>
      </c>
      <c r="AO293" s="25" t="s">
        <v>57</v>
      </c>
    </row>
    <row r="294" spans="1:41" s="1" customFormat="1" ht="97.5" hidden="1" customHeight="1">
      <c r="A294" s="43" t="s">
        <v>40</v>
      </c>
      <c r="B294" s="60" t="s">
        <v>41</v>
      </c>
      <c r="C294" s="76" t="s">
        <v>70</v>
      </c>
      <c r="D294" s="76" t="s">
        <v>70</v>
      </c>
      <c r="E294" s="76" t="s">
        <v>70</v>
      </c>
      <c r="F294" s="44" t="s">
        <v>635</v>
      </c>
      <c r="G294" s="43" t="s">
        <v>526</v>
      </c>
      <c r="H294" s="33">
        <v>0.2</v>
      </c>
      <c r="I294" s="244"/>
      <c r="J294" s="31"/>
      <c r="K294" s="31"/>
      <c r="L294" s="31"/>
      <c r="M294" s="31"/>
      <c r="N294" s="31"/>
      <c r="O294" s="31"/>
      <c r="P294" s="31"/>
      <c r="Q294" s="31"/>
      <c r="R294" s="31"/>
      <c r="S294" s="31"/>
      <c r="T294" s="31"/>
      <c r="U294" s="31"/>
      <c r="V294" s="31"/>
      <c r="W294" s="31"/>
      <c r="X294" s="31"/>
      <c r="Y294" s="31"/>
      <c r="Z294" s="31"/>
      <c r="AA294" s="31"/>
      <c r="AB294" s="31"/>
      <c r="AC294" s="31"/>
      <c r="AD294" s="31">
        <v>0.5</v>
      </c>
      <c r="AE294" s="31"/>
      <c r="AF294" s="31">
        <v>0.5</v>
      </c>
      <c r="AG294" s="31"/>
      <c r="AH294" s="31">
        <v>1</v>
      </c>
      <c r="AI294" s="64">
        <v>45231</v>
      </c>
      <c r="AJ294" s="62">
        <v>45291</v>
      </c>
      <c r="AK294" s="44" t="s">
        <v>527</v>
      </c>
      <c r="AL294" s="44" t="s">
        <v>55</v>
      </c>
      <c r="AM294" s="44" t="s">
        <v>745</v>
      </c>
      <c r="AN294" s="25" t="s">
        <v>56</v>
      </c>
      <c r="AO294" s="25" t="s">
        <v>57</v>
      </c>
    </row>
    <row r="295" spans="1:41" s="1" customFormat="1" ht="77.25" hidden="1">
      <c r="A295" s="43" t="s">
        <v>40</v>
      </c>
      <c r="B295" s="60" t="s">
        <v>41</v>
      </c>
      <c r="C295" s="76" t="s">
        <v>70</v>
      </c>
      <c r="D295" s="76" t="s">
        <v>70</v>
      </c>
      <c r="E295" s="76" t="s">
        <v>70</v>
      </c>
      <c r="F295" s="44" t="s">
        <v>634</v>
      </c>
      <c r="G295" s="43" t="s">
        <v>528</v>
      </c>
      <c r="H295" s="33">
        <v>0.1</v>
      </c>
      <c r="I295" s="244"/>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v>1</v>
      </c>
      <c r="AI295" s="64">
        <v>44928</v>
      </c>
      <c r="AJ295" s="62">
        <v>44957</v>
      </c>
      <c r="AK295" s="44" t="s">
        <v>529</v>
      </c>
      <c r="AL295" s="44" t="s">
        <v>55</v>
      </c>
      <c r="AM295" s="44" t="s">
        <v>745</v>
      </c>
      <c r="AN295" s="25" t="s">
        <v>56</v>
      </c>
      <c r="AO295" s="25" t="s">
        <v>57</v>
      </c>
    </row>
    <row r="296" spans="1:41" s="1" customFormat="1" ht="113.25" hidden="1" customHeight="1">
      <c r="A296" s="43" t="s">
        <v>40</v>
      </c>
      <c r="B296" s="60" t="s">
        <v>41</v>
      </c>
      <c r="C296" s="76" t="s">
        <v>70</v>
      </c>
      <c r="D296" s="76" t="s">
        <v>70</v>
      </c>
      <c r="E296" s="76" t="s">
        <v>70</v>
      </c>
      <c r="F296" s="44" t="s">
        <v>634</v>
      </c>
      <c r="G296" s="43" t="s">
        <v>530</v>
      </c>
      <c r="H296" s="33">
        <v>0.2</v>
      </c>
      <c r="I296" s="244"/>
      <c r="J296" s="31"/>
      <c r="K296" s="31"/>
      <c r="L296" s="31">
        <v>1</v>
      </c>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44958</v>
      </c>
      <c r="AJ296" s="62">
        <v>44985</v>
      </c>
      <c r="AK296" s="44" t="s">
        <v>531</v>
      </c>
      <c r="AL296" s="44" t="s">
        <v>55</v>
      </c>
      <c r="AM296" s="44" t="s">
        <v>745</v>
      </c>
      <c r="AN296" s="25" t="s">
        <v>56</v>
      </c>
      <c r="AO296" s="25" t="s">
        <v>57</v>
      </c>
    </row>
    <row r="297" spans="1:41" s="1" customFormat="1" ht="92.25" hidden="1" customHeight="1">
      <c r="A297" s="43" t="s">
        <v>40</v>
      </c>
      <c r="B297" s="60" t="s">
        <v>41</v>
      </c>
      <c r="C297" s="76" t="s">
        <v>70</v>
      </c>
      <c r="D297" s="76" t="s">
        <v>70</v>
      </c>
      <c r="E297" s="76" t="s">
        <v>70</v>
      </c>
      <c r="F297" s="44" t="s">
        <v>637</v>
      </c>
      <c r="G297" s="43" t="s">
        <v>532</v>
      </c>
      <c r="H297" s="33">
        <v>0.2</v>
      </c>
      <c r="I297" s="244"/>
      <c r="J297" s="31"/>
      <c r="K297" s="31"/>
      <c r="L297" s="31">
        <v>0.09</v>
      </c>
      <c r="M297" s="31"/>
      <c r="N297" s="31">
        <v>0.09</v>
      </c>
      <c r="O297" s="31"/>
      <c r="P297" s="31">
        <v>0.09</v>
      </c>
      <c r="Q297" s="31"/>
      <c r="R297" s="31">
        <v>0.09</v>
      </c>
      <c r="S297" s="31"/>
      <c r="T297" s="31">
        <v>0.09</v>
      </c>
      <c r="U297" s="31"/>
      <c r="V297" s="31">
        <v>0.09</v>
      </c>
      <c r="W297" s="31"/>
      <c r="X297" s="31">
        <v>0.09</v>
      </c>
      <c r="Y297" s="31"/>
      <c r="Z297" s="31">
        <v>0.09</v>
      </c>
      <c r="AA297" s="31"/>
      <c r="AB297" s="31">
        <v>0.09</v>
      </c>
      <c r="AC297" s="31"/>
      <c r="AD297" s="31">
        <v>0.09</v>
      </c>
      <c r="AE297" s="31"/>
      <c r="AF297" s="31">
        <v>0.1</v>
      </c>
      <c r="AG297" s="31"/>
      <c r="AH297" s="31">
        <v>0.99999999999999978</v>
      </c>
      <c r="AI297" s="64">
        <v>44958</v>
      </c>
      <c r="AJ297" s="62">
        <v>45291</v>
      </c>
      <c r="AK297" s="44" t="s">
        <v>533</v>
      </c>
      <c r="AL297" s="44" t="s">
        <v>700</v>
      </c>
      <c r="AM297" s="44" t="s">
        <v>535</v>
      </c>
      <c r="AN297" s="25" t="s">
        <v>536</v>
      </c>
      <c r="AO297" s="25" t="s">
        <v>57</v>
      </c>
    </row>
    <row r="298" spans="1:41" s="1" customFormat="1" ht="98.25" hidden="1" customHeight="1">
      <c r="A298" s="43" t="s">
        <v>40</v>
      </c>
      <c r="B298" s="60" t="s">
        <v>41</v>
      </c>
      <c r="C298" s="76" t="s">
        <v>70</v>
      </c>
      <c r="D298" s="76" t="s">
        <v>70</v>
      </c>
      <c r="E298" s="76" t="s">
        <v>70</v>
      </c>
      <c r="F298" s="44" t="s">
        <v>636</v>
      </c>
      <c r="G298" s="43" t="s">
        <v>537</v>
      </c>
      <c r="H298" s="33">
        <v>0.2</v>
      </c>
      <c r="I298" s="245"/>
      <c r="J298" s="31"/>
      <c r="K298" s="31"/>
      <c r="L298" s="31"/>
      <c r="M298" s="31"/>
      <c r="N298" s="31"/>
      <c r="O298" s="31"/>
      <c r="P298" s="31">
        <v>0.3333333</v>
      </c>
      <c r="Q298" s="31"/>
      <c r="R298" s="31"/>
      <c r="S298" s="31"/>
      <c r="T298" s="31"/>
      <c r="U298" s="31"/>
      <c r="V298" s="31"/>
      <c r="W298" s="31"/>
      <c r="X298" s="31">
        <v>0.3333333</v>
      </c>
      <c r="Y298" s="31"/>
      <c r="Z298" s="31"/>
      <c r="AA298" s="31"/>
      <c r="AB298" s="31"/>
      <c r="AC298" s="31"/>
      <c r="AD298" s="31"/>
      <c r="AE298" s="31"/>
      <c r="AF298" s="31">
        <v>0.3333333</v>
      </c>
      <c r="AG298" s="31"/>
      <c r="AH298" s="31">
        <v>0.99999989999999994</v>
      </c>
      <c r="AI298" s="64">
        <v>45017</v>
      </c>
      <c r="AJ298" s="62">
        <v>45291</v>
      </c>
      <c r="AK298" s="44" t="s">
        <v>538</v>
      </c>
      <c r="AL298" s="44" t="s">
        <v>55</v>
      </c>
      <c r="AM298" s="44" t="s">
        <v>745</v>
      </c>
      <c r="AN298" s="25" t="s">
        <v>56</v>
      </c>
      <c r="AO298" s="25" t="s">
        <v>57</v>
      </c>
    </row>
    <row r="301" spans="1:41" s="1" customFormat="1">
      <c r="A301" s="3"/>
      <c r="B301" s="3"/>
      <c r="C301" s="3"/>
      <c r="D301" s="3"/>
      <c r="E301" s="3"/>
      <c r="F301" s="2"/>
      <c r="G301" s="38"/>
      <c r="H301" s="2"/>
      <c r="I301" s="3"/>
      <c r="J301" s="3"/>
      <c r="K301" s="3"/>
      <c r="L301" s="3"/>
      <c r="M301" s="3"/>
      <c r="N301" s="3"/>
      <c r="O301" s="3"/>
      <c r="P301" s="3"/>
      <c r="Q301" s="3"/>
      <c r="R301" s="3"/>
      <c r="S301" s="3"/>
      <c r="T301" s="3"/>
      <c r="U301" s="3"/>
      <c r="V301" s="3"/>
      <c r="W301" s="3"/>
      <c r="X301" s="9"/>
      <c r="Y301" s="9"/>
      <c r="Z301" s="3"/>
      <c r="AA301" s="9"/>
      <c r="AB301" s="3"/>
      <c r="AC301" s="3"/>
      <c r="AD301" s="3"/>
      <c r="AE301" s="3"/>
      <c r="AF301" s="3"/>
      <c r="AG301" s="3"/>
      <c r="AH301" s="3"/>
      <c r="AI301" s="3"/>
      <c r="AJ301" s="3"/>
      <c r="AK301" s="24"/>
      <c r="AL301" s="5"/>
      <c r="AM301" s="3"/>
      <c r="AN301" s="3"/>
      <c r="AO301" s="3"/>
    </row>
    <row r="302" spans="1:41" s="1" customFormat="1">
      <c r="A302" s="3"/>
      <c r="B302" s="3"/>
      <c r="C302" s="3"/>
      <c r="D302" s="3"/>
      <c r="E302" s="3"/>
      <c r="F302" s="2"/>
      <c r="G302" s="39"/>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c r="A303" s="3"/>
      <c r="B303" s="3"/>
      <c r="C303" s="3"/>
      <c r="D303" s="3"/>
      <c r="E303" s="3"/>
      <c r="F303" s="2"/>
      <c r="G303" s="40"/>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sheetData>
  <autoFilter ref="A9:DL9" xr:uid="{00000000-0009-0000-0000-000007000000}"/>
  <dataConsolidate/>
  <mergeCells count="125">
    <mergeCell ref="I269:I282"/>
    <mergeCell ref="I283:I284"/>
    <mergeCell ref="I285:I292"/>
    <mergeCell ref="I293:I298"/>
    <mergeCell ref="AP7:AP9"/>
    <mergeCell ref="I160:I163"/>
    <mergeCell ref="I223:I225"/>
    <mergeCell ref="I226:I227"/>
    <mergeCell ref="I228:I237"/>
    <mergeCell ref="I238:I248"/>
    <mergeCell ref="I249:I266"/>
    <mergeCell ref="I267:I268"/>
    <mergeCell ref="I207:I213"/>
    <mergeCell ref="I214:I215"/>
    <mergeCell ref="I141:I146"/>
    <mergeCell ref="I59:I60"/>
    <mergeCell ref="I61:I67"/>
    <mergeCell ref="I68:I69"/>
    <mergeCell ref="I70:I75"/>
    <mergeCell ref="I20:I26"/>
    <mergeCell ref="I27:I28"/>
    <mergeCell ref="I29:I30"/>
    <mergeCell ref="I31:I32"/>
    <mergeCell ref="I35:I37"/>
    <mergeCell ref="D216:D222"/>
    <mergeCell ref="E216:E222"/>
    <mergeCell ref="I216:I222"/>
    <mergeCell ref="H220:H221"/>
    <mergeCell ref="I185:I193"/>
    <mergeCell ref="D195:D200"/>
    <mergeCell ref="E195:E206"/>
    <mergeCell ref="I195:I200"/>
    <mergeCell ref="D201:D206"/>
    <mergeCell ref="I201:I206"/>
    <mergeCell ref="D164:D168"/>
    <mergeCell ref="E164:E168"/>
    <mergeCell ref="I164:I168"/>
    <mergeCell ref="I170:I173"/>
    <mergeCell ref="D174:D179"/>
    <mergeCell ref="E174:E183"/>
    <mergeCell ref="I174:I179"/>
    <mergeCell ref="D180:D183"/>
    <mergeCell ref="I180:I183"/>
    <mergeCell ref="D147:D149"/>
    <mergeCell ref="E147:E149"/>
    <mergeCell ref="I147:I149"/>
    <mergeCell ref="D150:D159"/>
    <mergeCell ref="E150:E159"/>
    <mergeCell ref="I150:I159"/>
    <mergeCell ref="I114:I116"/>
    <mergeCell ref="D117:D119"/>
    <mergeCell ref="I117:I119"/>
    <mergeCell ref="I120:I127"/>
    <mergeCell ref="I128:I129"/>
    <mergeCell ref="D132:D140"/>
    <mergeCell ref="E132:E140"/>
    <mergeCell ref="I132:I140"/>
    <mergeCell ref="H136:H137"/>
    <mergeCell ref="H138:H140"/>
    <mergeCell ref="E104:E105"/>
    <mergeCell ref="D106:D109"/>
    <mergeCell ref="E106:E109"/>
    <mergeCell ref="I106:I109"/>
    <mergeCell ref="D111:D113"/>
    <mergeCell ref="E111:E113"/>
    <mergeCell ref="I111:I113"/>
    <mergeCell ref="D83:D89"/>
    <mergeCell ref="E83:E94"/>
    <mergeCell ref="I83:I89"/>
    <mergeCell ref="D90:D94"/>
    <mergeCell ref="I90:I94"/>
    <mergeCell ref="I95:I103"/>
    <mergeCell ref="D76:D81"/>
    <mergeCell ref="E76:E81"/>
    <mergeCell ref="I76:I81"/>
    <mergeCell ref="I42:I46"/>
    <mergeCell ref="I47:I48"/>
    <mergeCell ref="I49:I50"/>
    <mergeCell ref="D52:D58"/>
    <mergeCell ref="E52:E58"/>
    <mergeCell ref="I52:I5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xr:uid="{00000000-0002-0000-0700-000000000000}"/>
    <dataValidation allowBlank="1" showInputMessage="1" showErrorMessage="1" prompt="Son los hitos o grandes actividades a ejecutar en el plan de acción y que se pueden medir en tiempo de ejecución, producto o entregables._x000a__x000a_Nota: formular en infinitivo" sqref="F64683 F64673:F64674" xr:uid="{00000000-0002-0000-0700-000001000000}"/>
    <dataValidation allowBlank="1" showInputMessage="1" showErrorMessage="1" prompt="Describir el alcance de la tarea. En este sentido se deben detallar  los principales aspectos que permitirán tener claro lo que deben realizar, los entregables y los resultados esperados. " sqref="G64683:H64683 G64673:H64674" xr:uid="{00000000-0002-0000-07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PAI 2023</vt:lpstr>
      <vt:lpstr>Modificación 7. CIGD 8</vt:lpstr>
      <vt:lpstr>Modificación 5. CIGD 6</vt:lpstr>
      <vt:lpstr>Modificación 6. CIGD 7</vt:lpstr>
      <vt:lpstr>Modificación 4. CIGD 5</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'Modificación 6. CIGD 7'!Área_de_impresión</vt:lpstr>
      <vt:lpstr>'Modificación 7. CIGD 8'!Área_de_impresión</vt:lpstr>
      <vt:lpstr>'PAI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Tovar</cp:lastModifiedBy>
  <cp:revision/>
  <cp:lastPrinted>2023-07-05T18:35:11Z</cp:lastPrinted>
  <dcterms:created xsi:type="dcterms:W3CDTF">2021-12-15T00:21:49Z</dcterms:created>
  <dcterms:modified xsi:type="dcterms:W3CDTF">2023-09-05T14:25:37Z</dcterms:modified>
</cp:coreProperties>
</file>